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ssignments\Mahagenco\MYT FY26-30\FUP\"/>
    </mc:Choice>
  </mc:AlternateContent>
  <bookViews>
    <workbookView xWindow="0" yWindow="0" windowWidth="23040" windowHeight="9072" tabRatio="893" firstSheet="3" activeTab="14"/>
  </bookViews>
  <sheets>
    <sheet name="Summary" sheetId="14" r:id="rId1"/>
    <sheet name="F16 BSL 3" sheetId="1" r:id="rId2"/>
    <sheet name="F16 BSL 4-5" sheetId="2" r:id="rId3"/>
    <sheet name="F16 CSTPS 3-7" sheetId="3" r:id="rId4"/>
    <sheet name="F16 CSTPS 8-9" sheetId="4" r:id="rId5"/>
    <sheet name="F16 Kpkd 1-4" sheetId="5" r:id="rId6"/>
    <sheet name="F16 Kpkd 5" sheetId="6" r:id="rId7"/>
    <sheet name="F16 Koradi 6" sheetId="7" r:id="rId8"/>
    <sheet name="F16 Koradi 8,9,10" sheetId="9" r:id="rId9"/>
    <sheet name="F16 Nashik 3-5" sheetId="8" r:id="rId10"/>
    <sheet name="F16 Parli 6,7" sheetId="10" r:id="rId11"/>
    <sheet name="F16 Paras 3,4" sheetId="12" r:id="rId12"/>
    <sheet name="F16 BSL 6" sheetId="13" r:id="rId13"/>
    <sheet name="F16 Parli 8" sheetId="11" r:id="rId14"/>
    <sheet name="F16 Uran" sheetId="16"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 localSheetId="2">#REF!</definedName>
    <definedName name="\a" localSheetId="12">#REF!</definedName>
    <definedName name="\a" localSheetId="3">#REF!</definedName>
    <definedName name="\a" localSheetId="4">#REF!</definedName>
    <definedName name="\a" localSheetId="7">#REF!</definedName>
    <definedName name="\a" localSheetId="8">#REF!</definedName>
    <definedName name="\a" localSheetId="5">#REF!</definedName>
    <definedName name="\a" localSheetId="6">#REF!</definedName>
    <definedName name="\a" localSheetId="9">#REF!</definedName>
    <definedName name="\a" localSheetId="11">#REF!</definedName>
    <definedName name="\a" localSheetId="10">#REF!</definedName>
    <definedName name="\a" localSheetId="13">#REF!</definedName>
    <definedName name="\a" localSheetId="14">#REF!</definedName>
    <definedName name="\a">#REF!</definedName>
    <definedName name="\b" localSheetId="2">#REF!</definedName>
    <definedName name="\b" localSheetId="12">#REF!</definedName>
    <definedName name="\b" localSheetId="3">#REF!</definedName>
    <definedName name="\b" localSheetId="4">#REF!</definedName>
    <definedName name="\b" localSheetId="7">#REF!</definedName>
    <definedName name="\b" localSheetId="8">#REF!</definedName>
    <definedName name="\b" localSheetId="5">#REF!</definedName>
    <definedName name="\b" localSheetId="6">#REF!</definedName>
    <definedName name="\b" localSheetId="9">#REF!</definedName>
    <definedName name="\b" localSheetId="11">#REF!</definedName>
    <definedName name="\b" localSheetId="10">#REF!</definedName>
    <definedName name="\b" localSheetId="13">#REF!</definedName>
    <definedName name="\b" localSheetId="14">#REF!</definedName>
    <definedName name="\b">#REF!</definedName>
    <definedName name="\c" localSheetId="2">#REF!</definedName>
    <definedName name="\c" localSheetId="12">#REF!</definedName>
    <definedName name="\c" localSheetId="3">#REF!</definedName>
    <definedName name="\c" localSheetId="4">#REF!</definedName>
    <definedName name="\c" localSheetId="7">#REF!</definedName>
    <definedName name="\c" localSheetId="8">#REF!</definedName>
    <definedName name="\c" localSheetId="5">#REF!</definedName>
    <definedName name="\c" localSheetId="6">#REF!</definedName>
    <definedName name="\c" localSheetId="9">#REF!</definedName>
    <definedName name="\c" localSheetId="11">#REF!</definedName>
    <definedName name="\c" localSheetId="10">#REF!</definedName>
    <definedName name="\c" localSheetId="13">#REF!</definedName>
    <definedName name="\c" localSheetId="14">#REF!</definedName>
    <definedName name="\c">#REF!</definedName>
    <definedName name="\d" localSheetId="2">#REF!</definedName>
    <definedName name="\d" localSheetId="12">#REF!</definedName>
    <definedName name="\d" localSheetId="3">#REF!</definedName>
    <definedName name="\d" localSheetId="4">#REF!</definedName>
    <definedName name="\d" localSheetId="7">#REF!</definedName>
    <definedName name="\d" localSheetId="8">#REF!</definedName>
    <definedName name="\d" localSheetId="5">#REF!</definedName>
    <definedName name="\d" localSheetId="6">#REF!</definedName>
    <definedName name="\d" localSheetId="9">#REF!</definedName>
    <definedName name="\d" localSheetId="11">#REF!</definedName>
    <definedName name="\d" localSheetId="10">#REF!</definedName>
    <definedName name="\d" localSheetId="13">#REF!</definedName>
    <definedName name="\d" localSheetId="14">#REF!</definedName>
    <definedName name="\d">#REF!</definedName>
    <definedName name="\e" localSheetId="2">#REF!</definedName>
    <definedName name="\e" localSheetId="12">#REF!</definedName>
    <definedName name="\e" localSheetId="3">#REF!</definedName>
    <definedName name="\e" localSheetId="4">#REF!</definedName>
    <definedName name="\e" localSheetId="7">#REF!</definedName>
    <definedName name="\e" localSheetId="8">#REF!</definedName>
    <definedName name="\e" localSheetId="5">#REF!</definedName>
    <definedName name="\e" localSheetId="6">#REF!</definedName>
    <definedName name="\e" localSheetId="9">#REF!</definedName>
    <definedName name="\e" localSheetId="11">#REF!</definedName>
    <definedName name="\e" localSheetId="10">#REF!</definedName>
    <definedName name="\e" localSheetId="13">#REF!</definedName>
    <definedName name="\e" localSheetId="14">#REF!</definedName>
    <definedName name="\e">#REF!</definedName>
    <definedName name="\f" localSheetId="2">#REF!</definedName>
    <definedName name="\f" localSheetId="12">#REF!</definedName>
    <definedName name="\f" localSheetId="3">#REF!</definedName>
    <definedName name="\f" localSheetId="4">#REF!</definedName>
    <definedName name="\f" localSheetId="7">#REF!</definedName>
    <definedName name="\f" localSheetId="8">#REF!</definedName>
    <definedName name="\f" localSheetId="5">#REF!</definedName>
    <definedName name="\f" localSheetId="6">#REF!</definedName>
    <definedName name="\f" localSheetId="9">#REF!</definedName>
    <definedName name="\f" localSheetId="11">#REF!</definedName>
    <definedName name="\f" localSheetId="10">#REF!</definedName>
    <definedName name="\f" localSheetId="13">#REF!</definedName>
    <definedName name="\f" localSheetId="14">#REF!</definedName>
    <definedName name="\f">#REF!</definedName>
    <definedName name="\g" localSheetId="2">#REF!</definedName>
    <definedName name="\g" localSheetId="12">#REF!</definedName>
    <definedName name="\g" localSheetId="3">#REF!</definedName>
    <definedName name="\g" localSheetId="4">#REF!</definedName>
    <definedName name="\g" localSheetId="7">#REF!</definedName>
    <definedName name="\g" localSheetId="8">#REF!</definedName>
    <definedName name="\g" localSheetId="5">#REF!</definedName>
    <definedName name="\g" localSheetId="6">#REF!</definedName>
    <definedName name="\g" localSheetId="9">#REF!</definedName>
    <definedName name="\g" localSheetId="11">#REF!</definedName>
    <definedName name="\g" localSheetId="10">#REF!</definedName>
    <definedName name="\g" localSheetId="13">#REF!</definedName>
    <definedName name="\g" localSheetId="14">#REF!</definedName>
    <definedName name="\g">#REF!</definedName>
    <definedName name="\j" localSheetId="2">#REF!</definedName>
    <definedName name="\j" localSheetId="12">#REF!</definedName>
    <definedName name="\j" localSheetId="3">#REF!</definedName>
    <definedName name="\j" localSheetId="4">#REF!</definedName>
    <definedName name="\j" localSheetId="7">#REF!</definedName>
    <definedName name="\j" localSheetId="8">#REF!</definedName>
    <definedName name="\j" localSheetId="5">#REF!</definedName>
    <definedName name="\j" localSheetId="6">#REF!</definedName>
    <definedName name="\j" localSheetId="9">#REF!</definedName>
    <definedName name="\j" localSheetId="11">#REF!</definedName>
    <definedName name="\j" localSheetId="10">#REF!</definedName>
    <definedName name="\j" localSheetId="13">#REF!</definedName>
    <definedName name="\j" localSheetId="14">#REF!</definedName>
    <definedName name="\j">#REF!</definedName>
    <definedName name="\k" localSheetId="2">#REF!</definedName>
    <definedName name="\k" localSheetId="12">#REF!</definedName>
    <definedName name="\k" localSheetId="3">#REF!</definedName>
    <definedName name="\k" localSheetId="4">#REF!</definedName>
    <definedName name="\k" localSheetId="7">#REF!</definedName>
    <definedName name="\k" localSheetId="8">#REF!</definedName>
    <definedName name="\k" localSheetId="5">#REF!</definedName>
    <definedName name="\k" localSheetId="6">#REF!</definedName>
    <definedName name="\k" localSheetId="9">#REF!</definedName>
    <definedName name="\k" localSheetId="11">#REF!</definedName>
    <definedName name="\k" localSheetId="10">#REF!</definedName>
    <definedName name="\k" localSheetId="13">#REF!</definedName>
    <definedName name="\k" localSheetId="14">#REF!</definedName>
    <definedName name="\k">#REF!</definedName>
    <definedName name="\m" localSheetId="2">#REF!</definedName>
    <definedName name="\m" localSheetId="12">#REF!</definedName>
    <definedName name="\m" localSheetId="3">#REF!</definedName>
    <definedName name="\m" localSheetId="4">#REF!</definedName>
    <definedName name="\m" localSheetId="7">#REF!</definedName>
    <definedName name="\m" localSheetId="8">#REF!</definedName>
    <definedName name="\m" localSheetId="5">#REF!</definedName>
    <definedName name="\m" localSheetId="6">#REF!</definedName>
    <definedName name="\m" localSheetId="9">#REF!</definedName>
    <definedName name="\m" localSheetId="11">#REF!</definedName>
    <definedName name="\m" localSheetId="10">#REF!</definedName>
    <definedName name="\m" localSheetId="13">#REF!</definedName>
    <definedName name="\m" localSheetId="14">#REF!</definedName>
    <definedName name="\m">#REF!</definedName>
    <definedName name="\n" localSheetId="2">#REF!</definedName>
    <definedName name="\n" localSheetId="12">#REF!</definedName>
    <definedName name="\n" localSheetId="3">#REF!</definedName>
    <definedName name="\n" localSheetId="4">#REF!</definedName>
    <definedName name="\n" localSheetId="7">#REF!</definedName>
    <definedName name="\n" localSheetId="8">#REF!</definedName>
    <definedName name="\n" localSheetId="5">#REF!</definedName>
    <definedName name="\n" localSheetId="6">#REF!</definedName>
    <definedName name="\n" localSheetId="9">#REF!</definedName>
    <definedName name="\n" localSheetId="11">#REF!</definedName>
    <definedName name="\n" localSheetId="10">#REF!</definedName>
    <definedName name="\n" localSheetId="13">#REF!</definedName>
    <definedName name="\n" localSheetId="14">#REF!</definedName>
    <definedName name="\n">#REF!</definedName>
    <definedName name="\o" localSheetId="2">#REF!</definedName>
    <definedName name="\o" localSheetId="12">#REF!</definedName>
    <definedName name="\o" localSheetId="3">#REF!</definedName>
    <definedName name="\o" localSheetId="4">#REF!</definedName>
    <definedName name="\o" localSheetId="7">#REF!</definedName>
    <definedName name="\o" localSheetId="8">#REF!</definedName>
    <definedName name="\o" localSheetId="5">#REF!</definedName>
    <definedName name="\o" localSheetId="6">#REF!</definedName>
    <definedName name="\o" localSheetId="9">#REF!</definedName>
    <definedName name="\o" localSheetId="11">#REF!</definedName>
    <definedName name="\o" localSheetId="10">#REF!</definedName>
    <definedName name="\o" localSheetId="13">#REF!</definedName>
    <definedName name="\o" localSheetId="14">#REF!</definedName>
    <definedName name="\o">#REF!</definedName>
    <definedName name="\p" localSheetId="2">#REF!</definedName>
    <definedName name="\p" localSheetId="12">#REF!</definedName>
    <definedName name="\p" localSheetId="3">#REF!</definedName>
    <definedName name="\p" localSheetId="4">#REF!</definedName>
    <definedName name="\p" localSheetId="7">#REF!</definedName>
    <definedName name="\p" localSheetId="8">#REF!</definedName>
    <definedName name="\p" localSheetId="5">#REF!</definedName>
    <definedName name="\p" localSheetId="6">#REF!</definedName>
    <definedName name="\p" localSheetId="9">#REF!</definedName>
    <definedName name="\p" localSheetId="11">#REF!</definedName>
    <definedName name="\p" localSheetId="10">#REF!</definedName>
    <definedName name="\p" localSheetId="13">#REF!</definedName>
    <definedName name="\p" localSheetId="14">#REF!</definedName>
    <definedName name="\p">#REF!</definedName>
    <definedName name="\s" localSheetId="2">#REF!</definedName>
    <definedName name="\s" localSheetId="12">#REF!</definedName>
    <definedName name="\s" localSheetId="3">#REF!</definedName>
    <definedName name="\s" localSheetId="4">#REF!</definedName>
    <definedName name="\s" localSheetId="7">#REF!</definedName>
    <definedName name="\s" localSheetId="8">#REF!</definedName>
    <definedName name="\s" localSheetId="5">#REF!</definedName>
    <definedName name="\s" localSheetId="6">#REF!</definedName>
    <definedName name="\s" localSheetId="9">#REF!</definedName>
    <definedName name="\s" localSheetId="11">#REF!</definedName>
    <definedName name="\s" localSheetId="10">#REF!</definedName>
    <definedName name="\s" localSheetId="13">#REF!</definedName>
    <definedName name="\s" localSheetId="14">#REF!</definedName>
    <definedName name="\s">#REF!</definedName>
    <definedName name="\t" localSheetId="2">#REF!</definedName>
    <definedName name="\t" localSheetId="12">#REF!</definedName>
    <definedName name="\t" localSheetId="3">#REF!</definedName>
    <definedName name="\t" localSheetId="4">#REF!</definedName>
    <definedName name="\t" localSheetId="7">#REF!</definedName>
    <definedName name="\t" localSheetId="8">#REF!</definedName>
    <definedName name="\t" localSheetId="5">#REF!</definedName>
    <definedName name="\t" localSheetId="6">#REF!</definedName>
    <definedName name="\t" localSheetId="9">#REF!</definedName>
    <definedName name="\t" localSheetId="11">#REF!</definedName>
    <definedName name="\t" localSheetId="10">#REF!</definedName>
    <definedName name="\t" localSheetId="13">#REF!</definedName>
    <definedName name="\t" localSheetId="14">#REF!</definedName>
    <definedName name="\t">#REF!</definedName>
    <definedName name="\w" localSheetId="2">#REF!</definedName>
    <definedName name="\w" localSheetId="12">#REF!</definedName>
    <definedName name="\w" localSheetId="3">#REF!</definedName>
    <definedName name="\w" localSheetId="4">#REF!</definedName>
    <definedName name="\w" localSheetId="7">#REF!</definedName>
    <definedName name="\w" localSheetId="8">#REF!</definedName>
    <definedName name="\w" localSheetId="5">#REF!</definedName>
    <definedName name="\w" localSheetId="6">#REF!</definedName>
    <definedName name="\w" localSheetId="9">#REF!</definedName>
    <definedName name="\w" localSheetId="11">#REF!</definedName>
    <definedName name="\w" localSheetId="10">#REF!</definedName>
    <definedName name="\w" localSheetId="13">#REF!</definedName>
    <definedName name="\w" localSheetId="14">#REF!</definedName>
    <definedName name="\w">#REF!</definedName>
    <definedName name="\x" localSheetId="2">#REF!</definedName>
    <definedName name="\x" localSheetId="12">#REF!</definedName>
    <definedName name="\x" localSheetId="3">#REF!</definedName>
    <definedName name="\x" localSheetId="4">#REF!</definedName>
    <definedName name="\x" localSheetId="7">#REF!</definedName>
    <definedName name="\x" localSheetId="8">#REF!</definedName>
    <definedName name="\x" localSheetId="5">#REF!</definedName>
    <definedName name="\x" localSheetId="6">#REF!</definedName>
    <definedName name="\x" localSheetId="9">#REF!</definedName>
    <definedName name="\x" localSheetId="11">#REF!</definedName>
    <definedName name="\x" localSheetId="10">#REF!</definedName>
    <definedName name="\x" localSheetId="13">#REF!</definedName>
    <definedName name="\x" localSheetId="14">#REF!</definedName>
    <definedName name="\x">#REF!</definedName>
    <definedName name="\z" localSheetId="2">#REF!</definedName>
    <definedName name="\z" localSheetId="12">#REF!</definedName>
    <definedName name="\z" localSheetId="3">#REF!</definedName>
    <definedName name="\z" localSheetId="4">#REF!</definedName>
    <definedName name="\z" localSheetId="7">#REF!</definedName>
    <definedName name="\z" localSheetId="8">#REF!</definedName>
    <definedName name="\z" localSheetId="5">#REF!</definedName>
    <definedName name="\z" localSheetId="6">#REF!</definedName>
    <definedName name="\z" localSheetId="9">#REF!</definedName>
    <definedName name="\z" localSheetId="11">#REF!</definedName>
    <definedName name="\z" localSheetId="10">#REF!</definedName>
    <definedName name="\z" localSheetId="13">#REF!</definedName>
    <definedName name="\z" localSheetId="14">#REF!</definedName>
    <definedName name="\z">#REF!</definedName>
    <definedName name="_" localSheetId="2">#REF!</definedName>
    <definedName name="_" localSheetId="12">#REF!</definedName>
    <definedName name="_" localSheetId="3">#REF!</definedName>
    <definedName name="_" localSheetId="4">#REF!</definedName>
    <definedName name="_" localSheetId="7">#REF!</definedName>
    <definedName name="_" localSheetId="8">#REF!</definedName>
    <definedName name="_" localSheetId="5">#REF!</definedName>
    <definedName name="_" localSheetId="6">#REF!</definedName>
    <definedName name="_" localSheetId="9">#REF!</definedName>
    <definedName name="_" localSheetId="11">#REF!</definedName>
    <definedName name="_" localSheetId="10">#REF!</definedName>
    <definedName name="_" localSheetId="13">#REF!</definedName>
    <definedName name="_" localSheetId="14">#REF!</definedName>
    <definedName name="_">#REF!</definedName>
    <definedName name="_.._D__D__D__D_" localSheetId="2">#REF!</definedName>
    <definedName name="_.._D__D__D__D_" localSheetId="12">#REF!</definedName>
    <definedName name="_.._D__D__D__D_" localSheetId="3">#REF!</definedName>
    <definedName name="_.._D__D__D__D_" localSheetId="4">#REF!</definedName>
    <definedName name="_.._D__D__D__D_" localSheetId="7">#REF!</definedName>
    <definedName name="_.._D__D__D__D_" localSheetId="8">#REF!</definedName>
    <definedName name="_.._D__D__D__D_" localSheetId="5">#REF!</definedName>
    <definedName name="_.._D__D__D__D_" localSheetId="6">#REF!</definedName>
    <definedName name="_.._D__D__D__D_" localSheetId="9">#REF!</definedName>
    <definedName name="_.._D__D__D__D_" localSheetId="11">#REF!</definedName>
    <definedName name="_.._D__D__D__D_" localSheetId="10">#REF!</definedName>
    <definedName name="_.._D__D__D__D_" localSheetId="13">#REF!</definedName>
    <definedName name="_.._D__D__D__D_" localSheetId="14">#REF!</definedName>
    <definedName name="_.._D__D__D__D_">#REF!</definedName>
    <definedName name="_________XL__ENTER_UNIT" localSheetId="2">#REF!</definedName>
    <definedName name="_________XL__ENTER_UNIT" localSheetId="12">#REF!</definedName>
    <definedName name="_________XL__ENTER_UNIT" localSheetId="3">#REF!</definedName>
    <definedName name="_________XL__ENTER_UNIT" localSheetId="4">#REF!</definedName>
    <definedName name="_________XL__ENTER_UNIT" localSheetId="7">#REF!</definedName>
    <definedName name="_________XL__ENTER_UNIT" localSheetId="8">#REF!</definedName>
    <definedName name="_________XL__ENTER_UNIT" localSheetId="5">#REF!</definedName>
    <definedName name="_________XL__ENTER_UNIT" localSheetId="6">#REF!</definedName>
    <definedName name="_________XL__ENTER_UNIT" localSheetId="9">#REF!</definedName>
    <definedName name="_________XL__ENTER_UNIT" localSheetId="11">#REF!</definedName>
    <definedName name="_________XL__ENTER_UNIT" localSheetId="10">#REF!</definedName>
    <definedName name="_________XL__ENTER_UNIT" localSheetId="13">#REF!</definedName>
    <definedName name="_________XL__ENTER_UNIT" localSheetId="14">#REF!</definedName>
    <definedName name="_________XL__ENTER_UNIT">#REF!</definedName>
    <definedName name="_______SCH6" localSheetId="2">'[1]04REL'!#REF!</definedName>
    <definedName name="_______SCH6" localSheetId="12">'[1]04REL'!#REF!</definedName>
    <definedName name="_______SCH6" localSheetId="3">'[1]04REL'!#REF!</definedName>
    <definedName name="_______SCH6" localSheetId="4">'[1]04REL'!#REF!</definedName>
    <definedName name="_______SCH6" localSheetId="7">'[1]04REL'!#REF!</definedName>
    <definedName name="_______SCH6" localSheetId="8">'[1]04REL'!#REF!</definedName>
    <definedName name="_______SCH6" localSheetId="5">'[1]04REL'!#REF!</definedName>
    <definedName name="_______SCH6" localSheetId="6">'[1]04REL'!#REF!</definedName>
    <definedName name="_______SCH6" localSheetId="9">'[1]04REL'!#REF!</definedName>
    <definedName name="_______SCH6" localSheetId="11">'[1]04REL'!#REF!</definedName>
    <definedName name="_______SCH6" localSheetId="10">'[1]04REL'!#REF!</definedName>
    <definedName name="_______SCH6" localSheetId="13">'[1]04REL'!#REF!</definedName>
    <definedName name="_______SCH6" localSheetId="14">'[1]04REL'!#REF!</definedName>
    <definedName name="_______SCH6">'[1]04REL'!#REF!</definedName>
    <definedName name="_______XL__ENTER_UNIT" localSheetId="2">#REF!</definedName>
    <definedName name="_______XL__ENTER_UNIT" localSheetId="12">#REF!</definedName>
    <definedName name="_______XL__ENTER_UNIT" localSheetId="3">#REF!</definedName>
    <definedName name="_______XL__ENTER_UNIT" localSheetId="4">#REF!</definedName>
    <definedName name="_______XL__ENTER_UNIT" localSheetId="7">#REF!</definedName>
    <definedName name="_______XL__ENTER_UNIT" localSheetId="8">#REF!</definedName>
    <definedName name="_______XL__ENTER_UNIT" localSheetId="5">#REF!</definedName>
    <definedName name="_______XL__ENTER_UNIT" localSheetId="6">#REF!</definedName>
    <definedName name="_______XL__ENTER_UNIT" localSheetId="9">#REF!</definedName>
    <definedName name="_______XL__ENTER_UNIT" localSheetId="11">#REF!</definedName>
    <definedName name="_______XL__ENTER_UNIT" localSheetId="10">#REF!</definedName>
    <definedName name="_______XL__ENTER_UNIT" localSheetId="13">#REF!</definedName>
    <definedName name="_______XL__ENTER_UNIT" localSheetId="14">#REF!</definedName>
    <definedName name="_______XL__ENTER_UNIT">#REF!</definedName>
    <definedName name="______SCH6" localSheetId="2">'[1]04REL'!#REF!</definedName>
    <definedName name="______SCH6" localSheetId="12">'[1]04REL'!#REF!</definedName>
    <definedName name="______SCH6" localSheetId="3">'[1]04REL'!#REF!</definedName>
    <definedName name="______SCH6" localSheetId="4">'[1]04REL'!#REF!</definedName>
    <definedName name="______SCH6" localSheetId="7">'[1]04REL'!#REF!</definedName>
    <definedName name="______SCH6" localSheetId="8">'[1]04REL'!#REF!</definedName>
    <definedName name="______SCH6" localSheetId="5">'[1]04REL'!#REF!</definedName>
    <definedName name="______SCH6" localSheetId="6">'[1]04REL'!#REF!</definedName>
    <definedName name="______SCH6" localSheetId="9">'[1]04REL'!#REF!</definedName>
    <definedName name="______SCH6" localSheetId="11">'[1]04REL'!#REF!</definedName>
    <definedName name="______SCH6" localSheetId="10">'[1]04REL'!#REF!</definedName>
    <definedName name="______SCH6" localSheetId="13">'[1]04REL'!#REF!</definedName>
    <definedName name="______SCH6" localSheetId="14">'[1]04REL'!#REF!</definedName>
    <definedName name="______SCH6">'[1]04REL'!#REF!</definedName>
    <definedName name="______XL__ENTER_UNIT" localSheetId="2">#REF!</definedName>
    <definedName name="______XL__ENTER_UNIT" localSheetId="12">#REF!</definedName>
    <definedName name="______XL__ENTER_UNIT" localSheetId="3">#REF!</definedName>
    <definedName name="______XL__ENTER_UNIT" localSheetId="4">#REF!</definedName>
    <definedName name="______XL__ENTER_UNIT" localSheetId="7">#REF!</definedName>
    <definedName name="______XL__ENTER_UNIT" localSheetId="8">#REF!</definedName>
    <definedName name="______XL__ENTER_UNIT" localSheetId="5">#REF!</definedName>
    <definedName name="______XL__ENTER_UNIT" localSheetId="6">#REF!</definedName>
    <definedName name="______XL__ENTER_UNIT" localSheetId="9">#REF!</definedName>
    <definedName name="______XL__ENTER_UNIT" localSheetId="11">#REF!</definedName>
    <definedName name="______XL__ENTER_UNIT" localSheetId="10">#REF!</definedName>
    <definedName name="______XL__ENTER_UNIT" localSheetId="13">#REF!</definedName>
    <definedName name="______XL__ENTER_UNIT" localSheetId="14">#REF!</definedName>
    <definedName name="______XL__ENTER_UNIT">#REF!</definedName>
    <definedName name="_____SCH6" localSheetId="2">'[1]04REL'!#REF!</definedName>
    <definedName name="_____SCH6" localSheetId="12">'[1]04REL'!#REF!</definedName>
    <definedName name="_____SCH6" localSheetId="3">'[1]04REL'!#REF!</definedName>
    <definedName name="_____SCH6" localSheetId="4">'[1]04REL'!#REF!</definedName>
    <definedName name="_____SCH6" localSheetId="7">'[1]04REL'!#REF!</definedName>
    <definedName name="_____SCH6" localSheetId="8">'[1]04REL'!#REF!</definedName>
    <definedName name="_____SCH6" localSheetId="5">'[1]04REL'!#REF!</definedName>
    <definedName name="_____SCH6" localSheetId="6">'[1]04REL'!#REF!</definedName>
    <definedName name="_____SCH6" localSheetId="9">'[1]04REL'!#REF!</definedName>
    <definedName name="_____SCH6" localSheetId="11">'[1]04REL'!#REF!</definedName>
    <definedName name="_____SCH6" localSheetId="10">'[1]04REL'!#REF!</definedName>
    <definedName name="_____SCH6" localSheetId="13">'[1]04REL'!#REF!</definedName>
    <definedName name="_____SCH6" localSheetId="14">'[1]04REL'!#REF!</definedName>
    <definedName name="_____SCH6">'[1]04REL'!#REF!</definedName>
    <definedName name="____SCH6" localSheetId="2">'[1]04REL'!#REF!</definedName>
    <definedName name="____SCH6" localSheetId="12">'[1]04REL'!#REF!</definedName>
    <definedName name="____SCH6" localSheetId="3">'[1]04REL'!#REF!</definedName>
    <definedName name="____SCH6" localSheetId="4">'[1]04REL'!#REF!</definedName>
    <definedName name="____SCH6" localSheetId="7">'[1]04REL'!#REF!</definedName>
    <definedName name="____SCH6" localSheetId="8">'[1]04REL'!#REF!</definedName>
    <definedName name="____SCH6" localSheetId="5">'[1]04REL'!#REF!</definedName>
    <definedName name="____SCH6" localSheetId="6">'[1]04REL'!#REF!</definedName>
    <definedName name="____SCH6" localSheetId="9">'[1]04REL'!#REF!</definedName>
    <definedName name="____SCH6" localSheetId="11">'[1]04REL'!#REF!</definedName>
    <definedName name="____SCH6" localSheetId="10">'[1]04REL'!#REF!</definedName>
    <definedName name="____SCH6" localSheetId="13">'[1]04REL'!#REF!</definedName>
    <definedName name="____SCH6" localSheetId="14">'[1]04REL'!#REF!</definedName>
    <definedName name="____SCH6">'[1]04REL'!#REF!</definedName>
    <definedName name="____XL__ENTER_UNIT" localSheetId="2">#REF!</definedName>
    <definedName name="____XL__ENTER_UNIT" localSheetId="12">#REF!</definedName>
    <definedName name="____XL__ENTER_UNIT" localSheetId="3">#REF!</definedName>
    <definedName name="____XL__ENTER_UNIT" localSheetId="4">#REF!</definedName>
    <definedName name="____XL__ENTER_UNIT" localSheetId="7">#REF!</definedName>
    <definedName name="____XL__ENTER_UNIT" localSheetId="8">#REF!</definedName>
    <definedName name="____XL__ENTER_UNIT" localSheetId="5">#REF!</definedName>
    <definedName name="____XL__ENTER_UNIT" localSheetId="6">#REF!</definedName>
    <definedName name="____XL__ENTER_UNIT" localSheetId="9">#REF!</definedName>
    <definedName name="____XL__ENTER_UNIT" localSheetId="11">#REF!</definedName>
    <definedName name="____XL__ENTER_UNIT" localSheetId="10">#REF!</definedName>
    <definedName name="____XL__ENTER_UNIT" localSheetId="13">#REF!</definedName>
    <definedName name="____XL__ENTER_UNIT" localSheetId="14">#REF!</definedName>
    <definedName name="____XL__ENTER_UNIT">#REF!</definedName>
    <definedName name="___INDEX_SHEET___ASAP_Utilities" localSheetId="2">#REF!</definedName>
    <definedName name="___INDEX_SHEET___ASAP_Utilities" localSheetId="12">#REF!</definedName>
    <definedName name="___INDEX_SHEET___ASAP_Utilities" localSheetId="3">#REF!</definedName>
    <definedName name="___INDEX_SHEET___ASAP_Utilities" localSheetId="4">#REF!</definedName>
    <definedName name="___INDEX_SHEET___ASAP_Utilities" localSheetId="7">#REF!</definedName>
    <definedName name="___INDEX_SHEET___ASAP_Utilities" localSheetId="8">#REF!</definedName>
    <definedName name="___INDEX_SHEET___ASAP_Utilities" localSheetId="5">#REF!</definedName>
    <definedName name="___INDEX_SHEET___ASAP_Utilities" localSheetId="6">#REF!</definedName>
    <definedName name="___INDEX_SHEET___ASAP_Utilities" localSheetId="9">#REF!</definedName>
    <definedName name="___INDEX_SHEET___ASAP_Utilities" localSheetId="11">#REF!</definedName>
    <definedName name="___INDEX_SHEET___ASAP_Utilities" localSheetId="10">#REF!</definedName>
    <definedName name="___INDEX_SHEET___ASAP_Utilities" localSheetId="13">#REF!</definedName>
    <definedName name="___INDEX_SHEET___ASAP_Utilities" localSheetId="14">#REF!</definedName>
    <definedName name="___INDEX_SHEET___ASAP_Utilities">#REF!</definedName>
    <definedName name="___SCH6" localSheetId="2">'[1]04REL'!#REF!</definedName>
    <definedName name="___SCH6" localSheetId="12">'[1]04REL'!#REF!</definedName>
    <definedName name="___SCH6" localSheetId="3">'[1]04REL'!#REF!</definedName>
    <definedName name="___SCH6" localSheetId="4">'[1]04REL'!#REF!</definedName>
    <definedName name="___SCH6" localSheetId="7">'[1]04REL'!#REF!</definedName>
    <definedName name="___SCH6" localSheetId="8">'[1]04REL'!#REF!</definedName>
    <definedName name="___SCH6" localSheetId="5">'[1]04REL'!#REF!</definedName>
    <definedName name="___SCH6" localSheetId="6">'[1]04REL'!#REF!</definedName>
    <definedName name="___SCH6" localSheetId="9">'[1]04REL'!#REF!</definedName>
    <definedName name="___SCH6" localSheetId="11">'[1]04REL'!#REF!</definedName>
    <definedName name="___SCH6" localSheetId="10">'[1]04REL'!#REF!</definedName>
    <definedName name="___SCH6" localSheetId="13">'[1]04REL'!#REF!</definedName>
    <definedName name="___SCH6" localSheetId="14">'[1]04REL'!#REF!</definedName>
    <definedName name="___SCH6">'[1]04REL'!#REF!</definedName>
    <definedName name="___XL__ENTER_UNIT" localSheetId="2">#REF!</definedName>
    <definedName name="___XL__ENTER_UNIT" localSheetId="12">#REF!</definedName>
    <definedName name="___XL__ENTER_UNIT" localSheetId="3">#REF!</definedName>
    <definedName name="___XL__ENTER_UNIT" localSheetId="4">#REF!</definedName>
    <definedName name="___XL__ENTER_UNIT" localSheetId="7">#REF!</definedName>
    <definedName name="___XL__ENTER_UNIT" localSheetId="8">#REF!</definedName>
    <definedName name="___XL__ENTER_UNIT" localSheetId="5">#REF!</definedName>
    <definedName name="___XL__ENTER_UNIT" localSheetId="6">#REF!</definedName>
    <definedName name="___XL__ENTER_UNIT" localSheetId="9">#REF!</definedName>
    <definedName name="___XL__ENTER_UNIT" localSheetId="11">#REF!</definedName>
    <definedName name="___XL__ENTER_UNIT" localSheetId="10">#REF!</definedName>
    <definedName name="___XL__ENTER_UNIT" localSheetId="13">#REF!</definedName>
    <definedName name="___XL__ENTER_UNIT" localSheetId="14">#REF!</definedName>
    <definedName name="___XL__ENTER_UNIT">#REF!</definedName>
    <definedName name="__123Graph_A" localSheetId="2" hidden="1">[2]CE!#REF!</definedName>
    <definedName name="__123Graph_A" localSheetId="12" hidden="1">[2]CE!#REF!</definedName>
    <definedName name="__123Graph_A" localSheetId="3" hidden="1">[2]CE!#REF!</definedName>
    <definedName name="__123Graph_A" localSheetId="4" hidden="1">[2]CE!#REF!</definedName>
    <definedName name="__123Graph_A" localSheetId="7" hidden="1">[2]CE!#REF!</definedName>
    <definedName name="__123Graph_A" localSheetId="8" hidden="1">[2]CE!#REF!</definedName>
    <definedName name="__123Graph_A" localSheetId="5" hidden="1">[2]CE!#REF!</definedName>
    <definedName name="__123Graph_A" localSheetId="6" hidden="1">[2]CE!#REF!</definedName>
    <definedName name="__123Graph_A" localSheetId="9" hidden="1">[2]CE!#REF!</definedName>
    <definedName name="__123Graph_A" localSheetId="11" hidden="1">[2]CE!#REF!</definedName>
    <definedName name="__123Graph_A" localSheetId="10" hidden="1">[2]CE!#REF!</definedName>
    <definedName name="__123Graph_A" localSheetId="13" hidden="1">[2]CE!#REF!</definedName>
    <definedName name="__123Graph_A" localSheetId="14" hidden="1">[2]CE!#REF!</definedName>
    <definedName name="__123Graph_A" hidden="1">[2]CE!#REF!</definedName>
    <definedName name="__123Graph_ASTNPLF" localSheetId="2" hidden="1">[2]CE!#REF!</definedName>
    <definedName name="__123Graph_ASTNPLF" localSheetId="12" hidden="1">[2]CE!#REF!</definedName>
    <definedName name="__123Graph_ASTNPLF" localSheetId="3" hidden="1">[2]CE!#REF!</definedName>
    <definedName name="__123Graph_ASTNPLF" localSheetId="4" hidden="1">[2]CE!#REF!</definedName>
    <definedName name="__123Graph_ASTNPLF" localSheetId="7" hidden="1">[2]CE!#REF!</definedName>
    <definedName name="__123Graph_ASTNPLF" localSheetId="8" hidden="1">[2]CE!#REF!</definedName>
    <definedName name="__123Graph_ASTNPLF" localSheetId="5" hidden="1">[2]CE!#REF!</definedName>
    <definedName name="__123Graph_ASTNPLF" localSheetId="6" hidden="1">[2]CE!#REF!</definedName>
    <definedName name="__123Graph_ASTNPLF" localSheetId="9" hidden="1">[2]CE!#REF!</definedName>
    <definedName name="__123Graph_ASTNPLF" localSheetId="11" hidden="1">[2]CE!#REF!</definedName>
    <definedName name="__123Graph_ASTNPLF" localSheetId="10" hidden="1">[2]CE!#REF!</definedName>
    <definedName name="__123Graph_ASTNPLF" localSheetId="13" hidden="1">[2]CE!#REF!</definedName>
    <definedName name="__123Graph_ASTNPLF" localSheetId="14" hidden="1">[2]CE!#REF!</definedName>
    <definedName name="__123Graph_ASTNPLF" hidden="1">[2]CE!#REF!</definedName>
    <definedName name="__123Graph_B" localSheetId="2" hidden="1">[2]CE!#REF!</definedName>
    <definedName name="__123Graph_B" localSheetId="12" hidden="1">[2]CE!#REF!</definedName>
    <definedName name="__123Graph_B" localSheetId="3" hidden="1">[2]CE!#REF!</definedName>
    <definedName name="__123Graph_B" localSheetId="4" hidden="1">[2]CE!#REF!</definedName>
    <definedName name="__123Graph_B" localSheetId="7" hidden="1">[2]CE!#REF!</definedName>
    <definedName name="__123Graph_B" localSheetId="8" hidden="1">[2]CE!#REF!</definedName>
    <definedName name="__123Graph_B" localSheetId="5" hidden="1">[2]CE!#REF!</definedName>
    <definedName name="__123Graph_B" localSheetId="6" hidden="1">[2]CE!#REF!</definedName>
    <definedName name="__123Graph_B" localSheetId="9" hidden="1">[2]CE!#REF!</definedName>
    <definedName name="__123Graph_B" localSheetId="11" hidden="1">[2]CE!#REF!</definedName>
    <definedName name="__123Graph_B" localSheetId="10" hidden="1">[2]CE!#REF!</definedName>
    <definedName name="__123Graph_B" localSheetId="13" hidden="1">[2]CE!#REF!</definedName>
    <definedName name="__123Graph_B" localSheetId="14" hidden="1">[2]CE!#REF!</definedName>
    <definedName name="__123Graph_B" hidden="1">[2]CE!#REF!</definedName>
    <definedName name="__123Graph_BSTNPLF" localSheetId="2" hidden="1">[2]CE!#REF!</definedName>
    <definedName name="__123Graph_BSTNPLF" localSheetId="12" hidden="1">[2]CE!#REF!</definedName>
    <definedName name="__123Graph_BSTNPLF" localSheetId="3" hidden="1">[2]CE!#REF!</definedName>
    <definedName name="__123Graph_BSTNPLF" localSheetId="4" hidden="1">[2]CE!#REF!</definedName>
    <definedName name="__123Graph_BSTNPLF" localSheetId="7" hidden="1">[2]CE!#REF!</definedName>
    <definedName name="__123Graph_BSTNPLF" localSheetId="8" hidden="1">[2]CE!#REF!</definedName>
    <definedName name="__123Graph_BSTNPLF" localSheetId="5" hidden="1">[2]CE!#REF!</definedName>
    <definedName name="__123Graph_BSTNPLF" localSheetId="6" hidden="1">[2]CE!#REF!</definedName>
    <definedName name="__123Graph_BSTNPLF" localSheetId="9" hidden="1">[2]CE!#REF!</definedName>
    <definedName name="__123Graph_BSTNPLF" localSheetId="11" hidden="1">[2]CE!#REF!</definedName>
    <definedName name="__123Graph_BSTNPLF" localSheetId="10" hidden="1">[2]CE!#REF!</definedName>
    <definedName name="__123Graph_BSTNPLF" localSheetId="13" hidden="1">[2]CE!#REF!</definedName>
    <definedName name="__123Graph_BSTNPLF" localSheetId="14" hidden="1">[2]CE!#REF!</definedName>
    <definedName name="__123Graph_BSTNPLF" hidden="1">[2]CE!#REF!</definedName>
    <definedName name="__123Graph_C" localSheetId="2" hidden="1">[2]CE!#REF!</definedName>
    <definedName name="__123Graph_C" localSheetId="12" hidden="1">[2]CE!#REF!</definedName>
    <definedName name="__123Graph_C" localSheetId="3" hidden="1">[2]CE!#REF!</definedName>
    <definedName name="__123Graph_C" localSheetId="4" hidden="1">[2]CE!#REF!</definedName>
    <definedName name="__123Graph_C" localSheetId="7" hidden="1">[2]CE!#REF!</definedName>
    <definedName name="__123Graph_C" localSheetId="8" hidden="1">[2]CE!#REF!</definedName>
    <definedName name="__123Graph_C" localSheetId="5" hidden="1">[2]CE!#REF!</definedName>
    <definedName name="__123Graph_C" localSheetId="6" hidden="1">[2]CE!#REF!</definedName>
    <definedName name="__123Graph_C" localSheetId="9" hidden="1">[2]CE!#REF!</definedName>
    <definedName name="__123Graph_C" localSheetId="11" hidden="1">[2]CE!#REF!</definedName>
    <definedName name="__123Graph_C" localSheetId="10" hidden="1">[2]CE!#REF!</definedName>
    <definedName name="__123Graph_C" localSheetId="13" hidden="1">[2]CE!#REF!</definedName>
    <definedName name="__123Graph_C" localSheetId="14" hidden="1">[2]CE!#REF!</definedName>
    <definedName name="__123Graph_C" hidden="1">[2]CE!#REF!</definedName>
    <definedName name="__123Graph_CSTNPLF" localSheetId="2" hidden="1">[2]CE!#REF!</definedName>
    <definedName name="__123Graph_CSTNPLF" localSheetId="12" hidden="1">[2]CE!#REF!</definedName>
    <definedName name="__123Graph_CSTNPLF" localSheetId="3" hidden="1">[2]CE!#REF!</definedName>
    <definedName name="__123Graph_CSTNPLF" localSheetId="4" hidden="1">[2]CE!#REF!</definedName>
    <definedName name="__123Graph_CSTNPLF" localSheetId="7" hidden="1">[2]CE!#REF!</definedName>
    <definedName name="__123Graph_CSTNPLF" localSheetId="8" hidden="1">[2]CE!#REF!</definedName>
    <definedName name="__123Graph_CSTNPLF" localSheetId="5" hidden="1">[2]CE!#REF!</definedName>
    <definedName name="__123Graph_CSTNPLF" localSheetId="6" hidden="1">[2]CE!#REF!</definedName>
    <definedName name="__123Graph_CSTNPLF" localSheetId="9" hidden="1">[2]CE!#REF!</definedName>
    <definedName name="__123Graph_CSTNPLF" localSheetId="11" hidden="1">[2]CE!#REF!</definedName>
    <definedName name="__123Graph_CSTNPLF" localSheetId="10" hidden="1">[2]CE!#REF!</definedName>
    <definedName name="__123Graph_CSTNPLF" localSheetId="13" hidden="1">[2]CE!#REF!</definedName>
    <definedName name="__123Graph_CSTNPLF" localSheetId="14" hidden="1">[2]CE!#REF!</definedName>
    <definedName name="__123Graph_CSTNPLF" hidden="1">[2]CE!#REF!</definedName>
    <definedName name="__123Graph_X" localSheetId="2" hidden="1">[2]CE!#REF!</definedName>
    <definedName name="__123Graph_X" localSheetId="12" hidden="1">[2]CE!#REF!</definedName>
    <definedName name="__123Graph_X" localSheetId="3" hidden="1">[2]CE!#REF!</definedName>
    <definedName name="__123Graph_X" localSheetId="4" hidden="1">[2]CE!#REF!</definedName>
    <definedName name="__123Graph_X" localSheetId="7" hidden="1">[2]CE!#REF!</definedName>
    <definedName name="__123Graph_X" localSheetId="8" hidden="1">[2]CE!#REF!</definedName>
    <definedName name="__123Graph_X" localSheetId="5" hidden="1">[2]CE!#REF!</definedName>
    <definedName name="__123Graph_X" localSheetId="6" hidden="1">[2]CE!#REF!</definedName>
    <definedName name="__123Graph_X" localSheetId="9" hidden="1">[2]CE!#REF!</definedName>
    <definedName name="__123Graph_X" localSheetId="11" hidden="1">[2]CE!#REF!</definedName>
    <definedName name="__123Graph_X" localSheetId="10" hidden="1">[2]CE!#REF!</definedName>
    <definedName name="__123Graph_X" localSheetId="13" hidden="1">[2]CE!#REF!</definedName>
    <definedName name="__123Graph_X" localSheetId="14" hidden="1">[2]CE!#REF!</definedName>
    <definedName name="__123Graph_X" hidden="1">[2]CE!#REF!</definedName>
    <definedName name="__123Graph_XSTNPLF" localSheetId="2" hidden="1">[2]CE!#REF!</definedName>
    <definedName name="__123Graph_XSTNPLF" localSheetId="12" hidden="1">[2]CE!#REF!</definedName>
    <definedName name="__123Graph_XSTNPLF" localSheetId="3" hidden="1">[2]CE!#REF!</definedName>
    <definedName name="__123Graph_XSTNPLF" localSheetId="4" hidden="1">[2]CE!#REF!</definedName>
    <definedName name="__123Graph_XSTNPLF" localSheetId="7" hidden="1">[2]CE!#REF!</definedName>
    <definedName name="__123Graph_XSTNPLF" localSheetId="8" hidden="1">[2]CE!#REF!</definedName>
    <definedName name="__123Graph_XSTNPLF" localSheetId="5" hidden="1">[2]CE!#REF!</definedName>
    <definedName name="__123Graph_XSTNPLF" localSheetId="6" hidden="1">[2]CE!#REF!</definedName>
    <definedName name="__123Graph_XSTNPLF" localSheetId="9" hidden="1">[2]CE!#REF!</definedName>
    <definedName name="__123Graph_XSTNPLF" localSheetId="11" hidden="1">[2]CE!#REF!</definedName>
    <definedName name="__123Graph_XSTNPLF" localSheetId="10" hidden="1">[2]CE!#REF!</definedName>
    <definedName name="__123Graph_XSTNPLF" localSheetId="13" hidden="1">[2]CE!#REF!</definedName>
    <definedName name="__123Graph_XSTNPLF" localSheetId="14" hidden="1">[2]CE!#REF!</definedName>
    <definedName name="__123Graph_XSTNPLF" hidden="1">[2]CE!#REF!</definedName>
    <definedName name="__DOWN_10__GOTO" localSheetId="2">#REF!</definedName>
    <definedName name="__DOWN_10__GOTO" localSheetId="12">#REF!</definedName>
    <definedName name="__DOWN_10__GOTO" localSheetId="3">#REF!</definedName>
    <definedName name="__DOWN_10__GOTO" localSheetId="4">#REF!</definedName>
    <definedName name="__DOWN_10__GOTO" localSheetId="7">#REF!</definedName>
    <definedName name="__DOWN_10__GOTO" localSheetId="8">#REF!</definedName>
    <definedName name="__DOWN_10__GOTO" localSheetId="5">#REF!</definedName>
    <definedName name="__DOWN_10__GOTO" localSheetId="6">#REF!</definedName>
    <definedName name="__DOWN_10__GOTO" localSheetId="9">#REF!</definedName>
    <definedName name="__DOWN_10__GOTO" localSheetId="11">#REF!</definedName>
    <definedName name="__DOWN_10__GOTO" localSheetId="10">#REF!</definedName>
    <definedName name="__DOWN_10__GOTO" localSheetId="13">#REF!</definedName>
    <definedName name="__DOWN_10__GOTO" localSheetId="14">#REF!</definedName>
    <definedName name="__DOWN_10__GOTO">#REF!</definedName>
    <definedName name="__ES84__EW84_0." localSheetId="2">#REF!</definedName>
    <definedName name="__ES84__EW84_0." localSheetId="12">#REF!</definedName>
    <definedName name="__ES84__EW84_0." localSheetId="3">#REF!</definedName>
    <definedName name="__ES84__EW84_0." localSheetId="4">#REF!</definedName>
    <definedName name="__ES84__EW84_0." localSheetId="7">#REF!</definedName>
    <definedName name="__ES84__EW84_0." localSheetId="8">#REF!</definedName>
    <definedName name="__ES84__EW84_0." localSheetId="5">#REF!</definedName>
    <definedName name="__ES84__EW84_0." localSheetId="6">#REF!</definedName>
    <definedName name="__ES84__EW84_0." localSheetId="9">#REF!</definedName>
    <definedName name="__ES84__EW84_0." localSheetId="11">#REF!</definedName>
    <definedName name="__ES84__EW84_0." localSheetId="10">#REF!</definedName>
    <definedName name="__ES84__EW84_0." localSheetId="13">#REF!</definedName>
    <definedName name="__ES84__EW84_0." localSheetId="14">#REF!</definedName>
    <definedName name="__ES84__EW84_0.">#REF!</definedName>
    <definedName name="__GOTO_EP84__AV" localSheetId="2">#REF!</definedName>
    <definedName name="__GOTO_EP84__AV" localSheetId="12">#REF!</definedName>
    <definedName name="__GOTO_EP84__AV" localSheetId="3">#REF!</definedName>
    <definedName name="__GOTO_EP84__AV" localSheetId="4">#REF!</definedName>
    <definedName name="__GOTO_EP84__AV" localSheetId="7">#REF!</definedName>
    <definedName name="__GOTO_EP84__AV" localSheetId="8">#REF!</definedName>
    <definedName name="__GOTO_EP84__AV" localSheetId="5">#REF!</definedName>
    <definedName name="__GOTO_EP84__AV" localSheetId="6">#REF!</definedName>
    <definedName name="__GOTO_EP84__AV" localSheetId="9">#REF!</definedName>
    <definedName name="__GOTO_EP84__AV" localSheetId="11">#REF!</definedName>
    <definedName name="__GOTO_EP84__AV" localSheetId="10">#REF!</definedName>
    <definedName name="__GOTO_EP84__AV" localSheetId="13">#REF!</definedName>
    <definedName name="__GOTO_EP84__AV" localSheetId="14">#REF!</definedName>
    <definedName name="__GOTO_EP84__AV">#REF!</definedName>
    <definedName name="__SCH6" localSheetId="2">'[1]04REL'!#REF!</definedName>
    <definedName name="__SCH6" localSheetId="12">'[1]04REL'!#REF!</definedName>
    <definedName name="__SCH6" localSheetId="3">'[1]04REL'!#REF!</definedName>
    <definedName name="__SCH6" localSheetId="4">'[1]04REL'!#REF!</definedName>
    <definedName name="__SCH6" localSheetId="7">'[1]04REL'!#REF!</definedName>
    <definedName name="__SCH6" localSheetId="8">'[1]04REL'!#REF!</definedName>
    <definedName name="__SCH6" localSheetId="5">'[1]04REL'!#REF!</definedName>
    <definedName name="__SCH6" localSheetId="6">'[1]04REL'!#REF!</definedName>
    <definedName name="__SCH6" localSheetId="9">'[1]04REL'!#REF!</definedName>
    <definedName name="__SCH6" localSheetId="11">'[1]04REL'!#REF!</definedName>
    <definedName name="__SCH6" localSheetId="10">'[1]04REL'!#REF!</definedName>
    <definedName name="__SCH6" localSheetId="13">'[1]04REL'!#REF!</definedName>
    <definedName name="__SCH6" localSheetId="14">'[1]04REL'!#REF!</definedName>
    <definedName name="__SCH6">'[1]04REL'!#REF!</definedName>
    <definedName name="__SUM_CS57..CS6" localSheetId="2">#REF!</definedName>
    <definedName name="__SUM_CS57..CS6" localSheetId="12">#REF!</definedName>
    <definedName name="__SUM_CS57..CS6" localSheetId="3">#REF!</definedName>
    <definedName name="__SUM_CS57..CS6" localSheetId="4">#REF!</definedName>
    <definedName name="__SUM_CS57..CS6" localSheetId="7">#REF!</definedName>
    <definedName name="__SUM_CS57..CS6" localSheetId="8">#REF!</definedName>
    <definedName name="__SUM_CS57..CS6" localSheetId="5">#REF!</definedName>
    <definedName name="__SUM_CS57..CS6" localSheetId="6">#REF!</definedName>
    <definedName name="__SUM_CS57..CS6" localSheetId="9">#REF!</definedName>
    <definedName name="__SUM_CS57..CS6" localSheetId="11">#REF!</definedName>
    <definedName name="__SUM_CS57..CS6" localSheetId="10">#REF!</definedName>
    <definedName name="__SUM_CS57..CS6" localSheetId="13">#REF!</definedName>
    <definedName name="__SUM_CS57..CS6" localSheetId="14">#REF!</definedName>
    <definedName name="__SUM_CS57..CS6">#REF!</definedName>
    <definedName name="__SUM_CS65..CS7" localSheetId="2">#REF!</definedName>
    <definedName name="__SUM_CS65..CS7" localSheetId="12">#REF!</definedName>
    <definedName name="__SUM_CS65..CS7" localSheetId="3">#REF!</definedName>
    <definedName name="__SUM_CS65..CS7" localSheetId="4">#REF!</definedName>
    <definedName name="__SUM_CS65..CS7" localSheetId="7">#REF!</definedName>
    <definedName name="__SUM_CS65..CS7" localSheetId="8">#REF!</definedName>
    <definedName name="__SUM_CS65..CS7" localSheetId="5">#REF!</definedName>
    <definedName name="__SUM_CS65..CS7" localSheetId="6">#REF!</definedName>
    <definedName name="__SUM_CS65..CS7" localSheetId="9">#REF!</definedName>
    <definedName name="__SUM_CS65..CS7" localSheetId="11">#REF!</definedName>
    <definedName name="__SUM_CS65..CS7" localSheetId="10">#REF!</definedName>
    <definedName name="__SUM_CS65..CS7" localSheetId="13">#REF!</definedName>
    <definedName name="__SUM_CS65..CS7" localSheetId="14">#REF!</definedName>
    <definedName name="__SUM_CS65..CS7">#REF!</definedName>
    <definedName name="__SUM_FQ20..FQ2" localSheetId="2">#REF!</definedName>
    <definedName name="__SUM_FQ20..FQ2" localSheetId="12">#REF!</definedName>
    <definedName name="__SUM_FQ20..FQ2" localSheetId="3">#REF!</definedName>
    <definedName name="__SUM_FQ20..FQ2" localSheetId="4">#REF!</definedName>
    <definedName name="__SUM_FQ20..FQ2" localSheetId="7">#REF!</definedName>
    <definedName name="__SUM_FQ20..FQ2" localSheetId="8">#REF!</definedName>
    <definedName name="__SUM_FQ20..FQ2" localSheetId="5">#REF!</definedName>
    <definedName name="__SUM_FQ20..FQ2" localSheetId="6">#REF!</definedName>
    <definedName name="__SUM_FQ20..FQ2" localSheetId="9">#REF!</definedName>
    <definedName name="__SUM_FQ20..FQ2" localSheetId="11">#REF!</definedName>
    <definedName name="__SUM_FQ20..FQ2" localSheetId="10">#REF!</definedName>
    <definedName name="__SUM_FQ20..FQ2" localSheetId="13">#REF!</definedName>
    <definedName name="__SUM_FQ20..FQ2" localSheetId="14">#REF!</definedName>
    <definedName name="__SUM_FQ20..FQ2">#REF!</definedName>
    <definedName name="__SUM_FQ28..FQ3" localSheetId="2">#REF!</definedName>
    <definedName name="__SUM_FQ28..FQ3" localSheetId="12">#REF!</definedName>
    <definedName name="__SUM_FQ28..FQ3" localSheetId="3">#REF!</definedName>
    <definedName name="__SUM_FQ28..FQ3" localSheetId="4">#REF!</definedName>
    <definedName name="__SUM_FQ28..FQ3" localSheetId="7">#REF!</definedName>
    <definedName name="__SUM_FQ28..FQ3" localSheetId="8">#REF!</definedName>
    <definedName name="__SUM_FQ28..FQ3" localSheetId="5">#REF!</definedName>
    <definedName name="__SUM_FQ28..FQ3" localSheetId="6">#REF!</definedName>
    <definedName name="__SUM_FQ28..FQ3" localSheetId="9">#REF!</definedName>
    <definedName name="__SUM_FQ28..FQ3" localSheetId="11">#REF!</definedName>
    <definedName name="__SUM_FQ28..FQ3" localSheetId="10">#REF!</definedName>
    <definedName name="__SUM_FQ28..FQ3" localSheetId="13">#REF!</definedName>
    <definedName name="__SUM_FQ28..FQ3" localSheetId="14">#REF!</definedName>
    <definedName name="__SUM_FQ28..FQ3">#REF!</definedName>
    <definedName name="__XL__ENTER_UNIT" localSheetId="2">#REF!</definedName>
    <definedName name="__XL__ENTER_UNIT" localSheetId="12">#REF!</definedName>
    <definedName name="__XL__ENTER_UNIT" localSheetId="3">#REF!</definedName>
    <definedName name="__XL__ENTER_UNIT" localSheetId="4">#REF!</definedName>
    <definedName name="__XL__ENTER_UNIT" localSheetId="7">#REF!</definedName>
    <definedName name="__XL__ENTER_UNIT" localSheetId="8">#REF!</definedName>
    <definedName name="__XL__ENTER_UNIT" localSheetId="5">#REF!</definedName>
    <definedName name="__XL__ENTER_UNIT" localSheetId="6">#REF!</definedName>
    <definedName name="__XL__ENTER_UNIT" localSheetId="9">#REF!</definedName>
    <definedName name="__XL__ENTER_UNIT" localSheetId="11">#REF!</definedName>
    <definedName name="__XL__ENTER_UNIT" localSheetId="10">#REF!</definedName>
    <definedName name="__XL__ENTER_UNIT" localSheetId="13">#REF!</definedName>
    <definedName name="__XL__ENTER_UNIT" localSheetId="14">#REF!</definedName>
    <definedName name="__XL__ENTER_UNIT">#REF!</definedName>
    <definedName name="_5" localSheetId="2">#REF!</definedName>
    <definedName name="_5" localSheetId="12">#REF!</definedName>
    <definedName name="_5" localSheetId="3">#REF!</definedName>
    <definedName name="_5" localSheetId="4">#REF!</definedName>
    <definedName name="_5" localSheetId="7">#REF!</definedName>
    <definedName name="_5" localSheetId="8">#REF!</definedName>
    <definedName name="_5" localSheetId="5">#REF!</definedName>
    <definedName name="_5" localSheetId="6">#REF!</definedName>
    <definedName name="_5" localSheetId="9">#REF!</definedName>
    <definedName name="_5" localSheetId="11">#REF!</definedName>
    <definedName name="_5" localSheetId="10">#REF!</definedName>
    <definedName name="_5" localSheetId="13">#REF!</definedName>
    <definedName name="_5" localSheetId="14">#REF!</definedName>
    <definedName name="_5">#REF!</definedName>
    <definedName name="_6" localSheetId="2">#REF!</definedName>
    <definedName name="_6" localSheetId="12">#REF!</definedName>
    <definedName name="_6" localSheetId="3">#REF!</definedName>
    <definedName name="_6" localSheetId="4">#REF!</definedName>
    <definedName name="_6" localSheetId="7">#REF!</definedName>
    <definedName name="_6" localSheetId="8">#REF!</definedName>
    <definedName name="_6" localSheetId="5">#REF!</definedName>
    <definedName name="_6" localSheetId="6">#REF!</definedName>
    <definedName name="_6" localSheetId="9">#REF!</definedName>
    <definedName name="_6" localSheetId="11">#REF!</definedName>
    <definedName name="_6" localSheetId="10">#REF!</definedName>
    <definedName name="_6" localSheetId="13">#REF!</definedName>
    <definedName name="_6" localSheetId="14">#REF!</definedName>
    <definedName name="_6">#REF!</definedName>
    <definedName name="_D___GOTO_GK112" localSheetId="2">#REF!</definedName>
    <definedName name="_D___GOTO_GK112" localSheetId="12">#REF!</definedName>
    <definedName name="_D___GOTO_GK112" localSheetId="3">#REF!</definedName>
    <definedName name="_D___GOTO_GK112" localSheetId="4">#REF!</definedName>
    <definedName name="_D___GOTO_GK112" localSheetId="7">#REF!</definedName>
    <definedName name="_D___GOTO_GK112" localSheetId="8">#REF!</definedName>
    <definedName name="_D___GOTO_GK112" localSheetId="5">#REF!</definedName>
    <definedName name="_D___GOTO_GK112" localSheetId="6">#REF!</definedName>
    <definedName name="_D___GOTO_GK112" localSheetId="9">#REF!</definedName>
    <definedName name="_D___GOTO_GK112" localSheetId="11">#REF!</definedName>
    <definedName name="_D___GOTO_GK112" localSheetId="10">#REF!</definedName>
    <definedName name="_D___GOTO_GK112" localSheetId="13">#REF!</definedName>
    <definedName name="_D___GOTO_GK112" localSheetId="14">#REF!</definedName>
    <definedName name="_D___GOTO_GK112">#REF!</definedName>
    <definedName name="_D___GOTO_GK56_" localSheetId="2">#REF!</definedName>
    <definedName name="_D___GOTO_GK56_" localSheetId="12">#REF!</definedName>
    <definedName name="_D___GOTO_GK56_" localSheetId="3">#REF!</definedName>
    <definedName name="_D___GOTO_GK56_" localSheetId="4">#REF!</definedName>
    <definedName name="_D___GOTO_GK56_" localSheetId="7">#REF!</definedName>
    <definedName name="_D___GOTO_GK56_" localSheetId="8">#REF!</definedName>
    <definedName name="_D___GOTO_GK56_" localSheetId="5">#REF!</definedName>
    <definedName name="_D___GOTO_GK56_" localSheetId="6">#REF!</definedName>
    <definedName name="_D___GOTO_GK56_" localSheetId="9">#REF!</definedName>
    <definedName name="_D___GOTO_GK56_" localSheetId="11">#REF!</definedName>
    <definedName name="_D___GOTO_GK56_" localSheetId="10">#REF!</definedName>
    <definedName name="_D___GOTO_GK56_" localSheetId="13">#REF!</definedName>
    <definedName name="_D___GOTO_GK56_" localSheetId="14">#REF!</definedName>
    <definedName name="_D___GOTO_GK56_">#REF!</definedName>
    <definedName name="_D__D___L___GOT" localSheetId="2">#REF!</definedName>
    <definedName name="_D__D___L___GOT" localSheetId="12">#REF!</definedName>
    <definedName name="_D__D___L___GOT" localSheetId="3">#REF!</definedName>
    <definedName name="_D__D___L___GOT" localSheetId="4">#REF!</definedName>
    <definedName name="_D__D___L___GOT" localSheetId="7">#REF!</definedName>
    <definedName name="_D__D___L___GOT" localSheetId="8">#REF!</definedName>
    <definedName name="_D__D___L___GOT" localSheetId="5">#REF!</definedName>
    <definedName name="_D__D___L___GOT" localSheetId="6">#REF!</definedName>
    <definedName name="_D__D___L___GOT" localSheetId="9">#REF!</definedName>
    <definedName name="_D__D___L___GOT" localSheetId="11">#REF!</definedName>
    <definedName name="_D__D___L___GOT" localSheetId="10">#REF!</definedName>
    <definedName name="_D__D___L___GOT" localSheetId="13">#REF!</definedName>
    <definedName name="_D__D___L___GOT" localSheetId="14">#REF!</definedName>
    <definedName name="_D__D___L___GOT">#REF!</definedName>
    <definedName name="_D__D__D___D__D" localSheetId="2">#REF!</definedName>
    <definedName name="_D__D__D___D__D" localSheetId="12">#REF!</definedName>
    <definedName name="_D__D__D___D__D" localSheetId="3">#REF!</definedName>
    <definedName name="_D__D__D___D__D" localSheetId="4">#REF!</definedName>
    <definedName name="_D__D__D___D__D" localSheetId="7">#REF!</definedName>
    <definedName name="_D__D__D___D__D" localSheetId="8">#REF!</definedName>
    <definedName name="_D__D__D___D__D" localSheetId="5">#REF!</definedName>
    <definedName name="_D__D__D___D__D" localSheetId="6">#REF!</definedName>
    <definedName name="_D__D__D___D__D" localSheetId="9">#REF!</definedName>
    <definedName name="_D__D__D___D__D" localSheetId="11">#REF!</definedName>
    <definedName name="_D__D__D___D__D" localSheetId="10">#REF!</definedName>
    <definedName name="_D__D__D___D__D" localSheetId="13">#REF!</definedName>
    <definedName name="_D__D__D___D__D" localSheetId="14">#REF!</definedName>
    <definedName name="_D__D__D___D__D">#REF!</definedName>
    <definedName name="_D_19__U_19_" localSheetId="2">#REF!</definedName>
    <definedName name="_D_19__U_19_" localSheetId="12">#REF!</definedName>
    <definedName name="_D_19__U_19_" localSheetId="3">#REF!</definedName>
    <definedName name="_D_19__U_19_" localSheetId="4">#REF!</definedName>
    <definedName name="_D_19__U_19_" localSheetId="7">#REF!</definedName>
    <definedName name="_D_19__U_19_" localSheetId="8">#REF!</definedName>
    <definedName name="_D_19__U_19_" localSheetId="5">#REF!</definedName>
    <definedName name="_D_19__U_19_" localSheetId="6">#REF!</definedName>
    <definedName name="_D_19__U_19_" localSheetId="9">#REF!</definedName>
    <definedName name="_D_19__U_19_" localSheetId="11">#REF!</definedName>
    <definedName name="_D_19__U_19_" localSheetId="10">#REF!</definedName>
    <definedName name="_D_19__U_19_" localSheetId="13">#REF!</definedName>
    <definedName name="_D_19__U_19_" localSheetId="14">#REF!</definedName>
    <definedName name="_D_19__U_19_">#REF!</definedName>
    <definedName name="_DOWN_9__RIGHT_" localSheetId="2">#REF!</definedName>
    <definedName name="_DOWN_9__RIGHT_" localSheetId="12">#REF!</definedName>
    <definedName name="_DOWN_9__RIGHT_" localSheetId="3">#REF!</definedName>
    <definedName name="_DOWN_9__RIGHT_" localSheetId="4">#REF!</definedName>
    <definedName name="_DOWN_9__RIGHT_" localSheetId="7">#REF!</definedName>
    <definedName name="_DOWN_9__RIGHT_" localSheetId="8">#REF!</definedName>
    <definedName name="_DOWN_9__RIGHT_" localSheetId="5">#REF!</definedName>
    <definedName name="_DOWN_9__RIGHT_" localSheetId="6">#REF!</definedName>
    <definedName name="_DOWN_9__RIGHT_" localSheetId="9">#REF!</definedName>
    <definedName name="_DOWN_9__RIGHT_" localSheetId="11">#REF!</definedName>
    <definedName name="_DOWN_9__RIGHT_" localSheetId="10">#REF!</definedName>
    <definedName name="_DOWN_9__RIGHT_" localSheetId="13">#REF!</definedName>
    <definedName name="_DOWN_9__RIGHT_" localSheetId="14">#REF!</definedName>
    <definedName name="_DOWN_9__RIGHT_">#REF!</definedName>
    <definedName name="_Fill" localSheetId="2" hidden="1">#REF!</definedName>
    <definedName name="_Fill" localSheetId="12" hidden="1">#REF!</definedName>
    <definedName name="_Fill" localSheetId="3" hidden="1">#REF!</definedName>
    <definedName name="_Fill" localSheetId="4" hidden="1">#REF!</definedName>
    <definedName name="_Fill" localSheetId="7" hidden="1">#REF!</definedName>
    <definedName name="_Fill" localSheetId="8" hidden="1">#REF!</definedName>
    <definedName name="_Fill" localSheetId="5" hidden="1">#REF!</definedName>
    <definedName name="_Fill" localSheetId="6" hidden="1">#REF!</definedName>
    <definedName name="_Fill" localSheetId="9" hidden="1">#REF!</definedName>
    <definedName name="_Fill" localSheetId="11" hidden="1">#REF!</definedName>
    <definedName name="_Fill" localSheetId="10" hidden="1">#REF!</definedName>
    <definedName name="_Fill" localSheetId="13" hidden="1">#REF!</definedName>
    <definedName name="_Fill" localSheetId="14" hidden="1">#REF!</definedName>
    <definedName name="_Fill" hidden="1">#REF!</definedName>
    <definedName name="_FROM__R__R__08" localSheetId="2">#REF!</definedName>
    <definedName name="_FROM__R__R__08" localSheetId="12">#REF!</definedName>
    <definedName name="_FROM__R__R__08" localSheetId="3">#REF!</definedName>
    <definedName name="_FROM__R__R__08" localSheetId="4">#REF!</definedName>
    <definedName name="_FROM__R__R__08" localSheetId="7">#REF!</definedName>
    <definedName name="_FROM__R__R__08" localSheetId="8">#REF!</definedName>
    <definedName name="_FROM__R__R__08" localSheetId="5">#REF!</definedName>
    <definedName name="_FROM__R__R__08" localSheetId="6">#REF!</definedName>
    <definedName name="_FROM__R__R__08" localSheetId="9">#REF!</definedName>
    <definedName name="_FROM__R__R__08" localSheetId="11">#REF!</definedName>
    <definedName name="_FROM__R__R__08" localSheetId="10">#REF!</definedName>
    <definedName name="_FROM__R__R__08" localSheetId="13">#REF!</definedName>
    <definedName name="_FROM__R__R__08" localSheetId="14">#REF!</definedName>
    <definedName name="_FROM__R__R__08">#REF!</definedName>
    <definedName name="_FROM__R__R__16" localSheetId="2">#REF!</definedName>
    <definedName name="_FROM__R__R__16" localSheetId="12">#REF!</definedName>
    <definedName name="_FROM__R__R__16" localSheetId="3">#REF!</definedName>
    <definedName name="_FROM__R__R__16" localSheetId="4">#REF!</definedName>
    <definedName name="_FROM__R__R__16" localSheetId="7">#REF!</definedName>
    <definedName name="_FROM__R__R__16" localSheetId="8">#REF!</definedName>
    <definedName name="_FROM__R__R__16" localSheetId="5">#REF!</definedName>
    <definedName name="_FROM__R__R__16" localSheetId="6">#REF!</definedName>
    <definedName name="_FROM__R__R__16" localSheetId="9">#REF!</definedName>
    <definedName name="_FROM__R__R__16" localSheetId="11">#REF!</definedName>
    <definedName name="_FROM__R__R__16" localSheetId="10">#REF!</definedName>
    <definedName name="_FROM__R__R__16" localSheetId="13">#REF!</definedName>
    <definedName name="_FROM__R__R__16" localSheetId="14">#REF!</definedName>
    <definedName name="_FROM__R__R__16">#REF!</definedName>
    <definedName name="_GENERATION__R_" localSheetId="2">#REF!</definedName>
    <definedName name="_GENERATION__R_" localSheetId="12">#REF!</definedName>
    <definedName name="_GENERATION__R_" localSheetId="3">#REF!</definedName>
    <definedName name="_GENERATION__R_" localSheetId="4">#REF!</definedName>
    <definedName name="_GENERATION__R_" localSheetId="7">#REF!</definedName>
    <definedName name="_GENERATION__R_" localSheetId="8">#REF!</definedName>
    <definedName name="_GENERATION__R_" localSheetId="5">#REF!</definedName>
    <definedName name="_GENERATION__R_" localSheetId="6">#REF!</definedName>
    <definedName name="_GENERATION__R_" localSheetId="9">#REF!</definedName>
    <definedName name="_GENERATION__R_" localSheetId="11">#REF!</definedName>
    <definedName name="_GENERATION__R_" localSheetId="10">#REF!</definedName>
    <definedName name="_GENERATION__R_" localSheetId="13">#REF!</definedName>
    <definedName name="_GENERATION__R_" localSheetId="14">#REF!</definedName>
    <definedName name="_GENERATION__R_">#REF!</definedName>
    <definedName name="_GOTO_BT49__R__" localSheetId="2">#REF!</definedName>
    <definedName name="_GOTO_BT49__R__" localSheetId="12">#REF!</definedName>
    <definedName name="_GOTO_BT49__R__" localSheetId="3">#REF!</definedName>
    <definedName name="_GOTO_BT49__R__" localSheetId="4">#REF!</definedName>
    <definedName name="_GOTO_BT49__R__" localSheetId="7">#REF!</definedName>
    <definedName name="_GOTO_BT49__R__" localSheetId="8">#REF!</definedName>
    <definedName name="_GOTO_BT49__R__" localSheetId="5">#REF!</definedName>
    <definedName name="_GOTO_BT49__R__" localSheetId="6">#REF!</definedName>
    <definedName name="_GOTO_BT49__R__" localSheetId="9">#REF!</definedName>
    <definedName name="_GOTO_BT49__R__" localSheetId="11">#REF!</definedName>
    <definedName name="_GOTO_BT49__R__" localSheetId="10">#REF!</definedName>
    <definedName name="_GOTO_BT49__R__" localSheetId="13">#REF!</definedName>
    <definedName name="_GOTO_BT49__R__" localSheetId="14">#REF!</definedName>
    <definedName name="_GOTO_BT49__R__">#REF!</definedName>
    <definedName name="_GOTO_CF11__?__" localSheetId="2">#REF!</definedName>
    <definedName name="_GOTO_CF11__?__" localSheetId="12">#REF!</definedName>
    <definedName name="_GOTO_CF11__?__" localSheetId="3">#REF!</definedName>
    <definedName name="_GOTO_CF11__?__" localSheetId="4">#REF!</definedName>
    <definedName name="_GOTO_CF11__?__" localSheetId="7">#REF!</definedName>
    <definedName name="_GOTO_CF11__?__" localSheetId="8">#REF!</definedName>
    <definedName name="_GOTO_CF11__?__" localSheetId="5">#REF!</definedName>
    <definedName name="_GOTO_CF11__?__" localSheetId="6">#REF!</definedName>
    <definedName name="_GOTO_CF11__?__" localSheetId="9">#REF!</definedName>
    <definedName name="_GOTO_CF11__?__" localSheetId="11">#REF!</definedName>
    <definedName name="_GOTO_CF11__?__" localSheetId="10">#REF!</definedName>
    <definedName name="_GOTO_CF11__?__" localSheetId="13">#REF!</definedName>
    <definedName name="_GOTO_CF11__?__" localSheetId="14">#REF!</definedName>
    <definedName name="_GOTO_CF11__?__">#REF!</definedName>
    <definedName name="_GOTO_EO75__WEK" localSheetId="2">#REF!</definedName>
    <definedName name="_GOTO_EO75__WEK" localSheetId="12">#REF!</definedName>
    <definedName name="_GOTO_EO75__WEK" localSheetId="3">#REF!</definedName>
    <definedName name="_GOTO_EO75__WEK" localSheetId="4">#REF!</definedName>
    <definedName name="_GOTO_EO75__WEK" localSheetId="7">#REF!</definedName>
    <definedName name="_GOTO_EO75__WEK" localSheetId="8">#REF!</definedName>
    <definedName name="_GOTO_EO75__WEK" localSheetId="5">#REF!</definedName>
    <definedName name="_GOTO_EO75__WEK" localSheetId="6">#REF!</definedName>
    <definedName name="_GOTO_EO75__WEK" localSheetId="9">#REF!</definedName>
    <definedName name="_GOTO_EO75__WEK" localSheetId="11">#REF!</definedName>
    <definedName name="_GOTO_EO75__WEK" localSheetId="10">#REF!</definedName>
    <definedName name="_GOTO_EO75__WEK" localSheetId="13">#REF!</definedName>
    <definedName name="_GOTO_EO75__WEK" localSheetId="14">#REF!</definedName>
    <definedName name="_GOTO_EO75__WEK">#REF!</definedName>
    <definedName name="_GOTO_EP82__PEA" localSheetId="2">#REF!</definedName>
    <definedName name="_GOTO_EP82__PEA" localSheetId="12">#REF!</definedName>
    <definedName name="_GOTO_EP82__PEA" localSheetId="3">#REF!</definedName>
    <definedName name="_GOTO_EP82__PEA" localSheetId="4">#REF!</definedName>
    <definedName name="_GOTO_EP82__PEA" localSheetId="7">#REF!</definedName>
    <definedName name="_GOTO_EP82__PEA" localSheetId="8">#REF!</definedName>
    <definedName name="_GOTO_EP82__PEA" localSheetId="5">#REF!</definedName>
    <definedName name="_GOTO_EP82__PEA" localSheetId="6">#REF!</definedName>
    <definedName name="_GOTO_EP82__PEA" localSheetId="9">#REF!</definedName>
    <definedName name="_GOTO_EP82__PEA" localSheetId="11">#REF!</definedName>
    <definedName name="_GOTO_EP82__PEA" localSheetId="10">#REF!</definedName>
    <definedName name="_GOTO_EP82__PEA" localSheetId="13">#REF!</definedName>
    <definedName name="_GOTO_EP82__PEA" localSheetId="14">#REF!</definedName>
    <definedName name="_GOTO_EP82__PEA">#REF!</definedName>
    <definedName name="_GOTO_EP86__PER" localSheetId="2">#REF!</definedName>
    <definedName name="_GOTO_EP86__PER" localSheetId="12">#REF!</definedName>
    <definedName name="_GOTO_EP86__PER" localSheetId="3">#REF!</definedName>
    <definedName name="_GOTO_EP86__PER" localSheetId="4">#REF!</definedName>
    <definedName name="_GOTO_EP86__PER" localSheetId="7">#REF!</definedName>
    <definedName name="_GOTO_EP86__PER" localSheetId="8">#REF!</definedName>
    <definedName name="_GOTO_EP86__PER" localSheetId="5">#REF!</definedName>
    <definedName name="_GOTO_EP86__PER" localSheetId="6">#REF!</definedName>
    <definedName name="_GOTO_EP86__PER" localSheetId="9">#REF!</definedName>
    <definedName name="_GOTO_EP86__PER" localSheetId="11">#REF!</definedName>
    <definedName name="_GOTO_EP86__PER" localSheetId="10">#REF!</definedName>
    <definedName name="_GOTO_EP86__PER" localSheetId="13">#REF!</definedName>
    <definedName name="_GOTO_EP86__PER" localSheetId="14">#REF!</definedName>
    <definedName name="_GOTO_EP86__PER">#REF!</definedName>
    <definedName name="_GOTO_FO112__RV" localSheetId="2">#REF!</definedName>
    <definedName name="_GOTO_FO112__RV" localSheetId="12">#REF!</definedName>
    <definedName name="_GOTO_FO112__RV" localSheetId="3">#REF!</definedName>
    <definedName name="_GOTO_FO112__RV" localSheetId="4">#REF!</definedName>
    <definedName name="_GOTO_FO112__RV" localSheetId="7">#REF!</definedName>
    <definedName name="_GOTO_FO112__RV" localSheetId="8">#REF!</definedName>
    <definedName name="_GOTO_FO112__RV" localSheetId="5">#REF!</definedName>
    <definedName name="_GOTO_FO112__RV" localSheetId="6">#REF!</definedName>
    <definedName name="_GOTO_FO112__RV" localSheetId="9">#REF!</definedName>
    <definedName name="_GOTO_FO112__RV" localSheetId="11">#REF!</definedName>
    <definedName name="_GOTO_FO112__RV" localSheetId="10">#REF!</definedName>
    <definedName name="_GOTO_FO112__RV" localSheetId="13">#REF!</definedName>
    <definedName name="_GOTO_FO112__RV" localSheetId="14">#REF!</definedName>
    <definedName name="_GOTO_FO112__RV">#REF!</definedName>
    <definedName name="_GOTO_FO56__RV_" localSheetId="2">#REF!</definedName>
    <definedName name="_GOTO_FO56__RV_" localSheetId="12">#REF!</definedName>
    <definedName name="_GOTO_FO56__RV_" localSheetId="3">#REF!</definedName>
    <definedName name="_GOTO_FO56__RV_" localSheetId="4">#REF!</definedName>
    <definedName name="_GOTO_FO56__RV_" localSheetId="7">#REF!</definedName>
    <definedName name="_GOTO_FO56__RV_" localSheetId="8">#REF!</definedName>
    <definedName name="_GOTO_FO56__RV_" localSheetId="5">#REF!</definedName>
    <definedName name="_GOTO_FO56__RV_" localSheetId="6">#REF!</definedName>
    <definedName name="_GOTO_FO56__RV_" localSheetId="9">#REF!</definedName>
    <definedName name="_GOTO_FO56__RV_" localSheetId="11">#REF!</definedName>
    <definedName name="_GOTO_FO56__RV_" localSheetId="10">#REF!</definedName>
    <definedName name="_GOTO_FO56__RV_" localSheetId="13">#REF!</definedName>
    <definedName name="_GOTO_FO56__RV_" localSheetId="14">#REF!</definedName>
    <definedName name="_GOTO_FO56__RV_">#REF!</definedName>
    <definedName name="_HOME__GOTO_M14" localSheetId="2">#REF!</definedName>
    <definedName name="_HOME__GOTO_M14" localSheetId="12">#REF!</definedName>
    <definedName name="_HOME__GOTO_M14" localSheetId="3">#REF!</definedName>
    <definedName name="_HOME__GOTO_M14" localSheetId="4">#REF!</definedName>
    <definedName name="_HOME__GOTO_M14" localSheetId="7">#REF!</definedName>
    <definedName name="_HOME__GOTO_M14" localSheetId="8">#REF!</definedName>
    <definedName name="_HOME__GOTO_M14" localSheetId="5">#REF!</definedName>
    <definedName name="_HOME__GOTO_M14" localSheetId="6">#REF!</definedName>
    <definedName name="_HOME__GOTO_M14" localSheetId="9">#REF!</definedName>
    <definedName name="_HOME__GOTO_M14" localSheetId="11">#REF!</definedName>
    <definedName name="_HOME__GOTO_M14" localSheetId="10">#REF!</definedName>
    <definedName name="_HOME__GOTO_M14" localSheetId="13">#REF!</definedName>
    <definedName name="_HOME__GOTO_M14" localSheetId="14">#REF!</definedName>
    <definedName name="_HOME__GOTO_M14">#REF!</definedName>
    <definedName name="_Order1" hidden="1">255</definedName>
    <definedName name="_PLF__R__R___ES" localSheetId="2">#REF!</definedName>
    <definedName name="_PLF__R__R___ES" localSheetId="12">#REF!</definedName>
    <definedName name="_PLF__R__R___ES" localSheetId="3">#REF!</definedName>
    <definedName name="_PLF__R__R___ES" localSheetId="4">#REF!</definedName>
    <definedName name="_PLF__R__R___ES" localSheetId="7">#REF!</definedName>
    <definedName name="_PLF__R__R___ES" localSheetId="8">#REF!</definedName>
    <definedName name="_PLF__R__R___ES" localSheetId="5">#REF!</definedName>
    <definedName name="_PLF__R__R___ES" localSheetId="6">#REF!</definedName>
    <definedName name="_PLF__R__R___ES" localSheetId="9">#REF!</definedName>
    <definedName name="_PLF__R__R___ES" localSheetId="11">#REF!</definedName>
    <definedName name="_PLF__R__R___ES" localSheetId="10">#REF!</definedName>
    <definedName name="_PLF__R__R___ES" localSheetId="13">#REF!</definedName>
    <definedName name="_PLF__R__R___ES" localSheetId="14">#REF!</definedName>
    <definedName name="_PLF__R__R___ES">#REF!</definedName>
    <definedName name="_RV_DOWN_6__LEF" localSheetId="2">#REF!</definedName>
    <definedName name="_RV_DOWN_6__LEF" localSheetId="12">#REF!</definedName>
    <definedName name="_RV_DOWN_6__LEF" localSheetId="3">#REF!</definedName>
    <definedName name="_RV_DOWN_6__LEF" localSheetId="4">#REF!</definedName>
    <definedName name="_RV_DOWN_6__LEF" localSheetId="7">#REF!</definedName>
    <definedName name="_RV_DOWN_6__LEF" localSheetId="8">#REF!</definedName>
    <definedName name="_RV_DOWN_6__LEF" localSheetId="5">#REF!</definedName>
    <definedName name="_RV_DOWN_6__LEF" localSheetId="6">#REF!</definedName>
    <definedName name="_RV_DOWN_6__LEF" localSheetId="9">#REF!</definedName>
    <definedName name="_RV_DOWN_6__LEF" localSheetId="11">#REF!</definedName>
    <definedName name="_RV_DOWN_6__LEF" localSheetId="10">#REF!</definedName>
    <definedName name="_RV_DOWN_6__LEF" localSheetId="13">#REF!</definedName>
    <definedName name="_RV_DOWN_6__LEF" localSheetId="14">#REF!</definedName>
    <definedName name="_RV_DOWN_6__LEF">#REF!</definedName>
    <definedName name="_SCH6" localSheetId="2">'[1]04REL'!#REF!</definedName>
    <definedName name="_SCH6" localSheetId="12">'[1]04REL'!#REF!</definedName>
    <definedName name="_SCH6" localSheetId="3">'[1]04REL'!#REF!</definedName>
    <definedName name="_SCH6" localSheetId="4">'[1]04REL'!#REF!</definedName>
    <definedName name="_SCH6" localSheetId="7">'[1]04REL'!#REF!</definedName>
    <definedName name="_SCH6" localSheetId="8">'[1]04REL'!#REF!</definedName>
    <definedName name="_SCH6" localSheetId="5">'[1]04REL'!#REF!</definedName>
    <definedName name="_SCH6" localSheetId="6">'[1]04REL'!#REF!</definedName>
    <definedName name="_SCH6" localSheetId="9">'[1]04REL'!#REF!</definedName>
    <definedName name="_SCH6" localSheetId="11">'[1]04REL'!#REF!</definedName>
    <definedName name="_SCH6" localSheetId="10">'[1]04REL'!#REF!</definedName>
    <definedName name="_SCH6" localSheetId="13">'[1]04REL'!#REF!</definedName>
    <definedName name="_SCH6" localSheetId="14">'[1]04REL'!#REF!</definedName>
    <definedName name="_SCH6">'[1]04REL'!#REF!</definedName>
    <definedName name="_SUM_DI14..DI21" localSheetId="2">#REF!</definedName>
    <definedName name="_SUM_DI14..DI21" localSheetId="12">#REF!</definedName>
    <definedName name="_SUM_DI14..DI21" localSheetId="3">#REF!</definedName>
    <definedName name="_SUM_DI14..DI21" localSheetId="4">#REF!</definedName>
    <definedName name="_SUM_DI14..DI21" localSheetId="7">#REF!</definedName>
    <definedName name="_SUM_DI14..DI21" localSheetId="8">#REF!</definedName>
    <definedName name="_SUM_DI14..DI21" localSheetId="5">#REF!</definedName>
    <definedName name="_SUM_DI14..DI21" localSheetId="6">#REF!</definedName>
    <definedName name="_SUM_DI14..DI21" localSheetId="9">#REF!</definedName>
    <definedName name="_SUM_DI14..DI21" localSheetId="11">#REF!</definedName>
    <definedName name="_SUM_DI14..DI21" localSheetId="10">#REF!</definedName>
    <definedName name="_SUM_DI14..DI21" localSheetId="13">#REF!</definedName>
    <definedName name="_SUM_DI14..DI21" localSheetId="14">#REF!</definedName>
    <definedName name="_SUM_DI14..DI21">#REF!</definedName>
    <definedName name="_SUM_DI22..DI29" localSheetId="2">#REF!</definedName>
    <definedName name="_SUM_DI22..DI29" localSheetId="12">#REF!</definedName>
    <definedName name="_SUM_DI22..DI29" localSheetId="3">#REF!</definedName>
    <definedName name="_SUM_DI22..DI29" localSheetId="4">#REF!</definedName>
    <definedName name="_SUM_DI22..DI29" localSheetId="7">#REF!</definedName>
    <definedName name="_SUM_DI22..DI29" localSheetId="8">#REF!</definedName>
    <definedName name="_SUM_DI22..DI29" localSheetId="5">#REF!</definedName>
    <definedName name="_SUM_DI22..DI29" localSheetId="6">#REF!</definedName>
    <definedName name="_SUM_DI22..DI29" localSheetId="9">#REF!</definedName>
    <definedName name="_SUM_DI22..DI29" localSheetId="11">#REF!</definedName>
    <definedName name="_SUM_DI22..DI29" localSheetId="10">#REF!</definedName>
    <definedName name="_SUM_DI22..DI29" localSheetId="13">#REF!</definedName>
    <definedName name="_SUM_DI22..DI29" localSheetId="14">#REF!</definedName>
    <definedName name="_SUM_DI22..DI29">#REF!</definedName>
    <definedName name="_U__END__U__D__" localSheetId="2">#REF!</definedName>
    <definedName name="_U__END__U__D__" localSheetId="12">#REF!</definedName>
    <definedName name="_U__END__U__D__" localSheetId="3">#REF!</definedName>
    <definedName name="_U__END__U__D__" localSheetId="4">#REF!</definedName>
    <definedName name="_U__END__U__D__" localSheetId="7">#REF!</definedName>
    <definedName name="_U__END__U__D__" localSheetId="8">#REF!</definedName>
    <definedName name="_U__END__U__D__" localSheetId="5">#REF!</definedName>
    <definedName name="_U__END__U__D__" localSheetId="6">#REF!</definedName>
    <definedName name="_U__END__U__D__" localSheetId="9">#REF!</definedName>
    <definedName name="_U__END__U__D__" localSheetId="11">#REF!</definedName>
    <definedName name="_U__END__U__D__" localSheetId="10">#REF!</definedName>
    <definedName name="_U__END__U__D__" localSheetId="13">#REF!</definedName>
    <definedName name="_U__END__U__D__" localSheetId="14">#REF!</definedName>
    <definedName name="_U__END__U__D__">#REF!</definedName>
    <definedName name="_U__U__END__U__" localSheetId="2">#REF!</definedName>
    <definedName name="_U__U__END__U__" localSheetId="12">#REF!</definedName>
    <definedName name="_U__U__END__U__" localSheetId="3">#REF!</definedName>
    <definedName name="_U__U__END__U__" localSheetId="4">#REF!</definedName>
    <definedName name="_U__U__END__U__" localSheetId="7">#REF!</definedName>
    <definedName name="_U__U__END__U__" localSheetId="8">#REF!</definedName>
    <definedName name="_U__U__END__U__" localSheetId="5">#REF!</definedName>
    <definedName name="_U__U__END__U__" localSheetId="6">#REF!</definedName>
    <definedName name="_U__U__END__U__" localSheetId="9">#REF!</definedName>
    <definedName name="_U__U__END__U__" localSheetId="11">#REF!</definedName>
    <definedName name="_U__U__END__U__" localSheetId="10">#REF!</definedName>
    <definedName name="_U__U__END__U__" localSheetId="13">#REF!</definedName>
    <definedName name="_U__U__END__U__" localSheetId="14">#REF!</definedName>
    <definedName name="_U__U__END__U__">#REF!</definedName>
    <definedName name="_U__U__U__U__U_" localSheetId="2">#REF!</definedName>
    <definedName name="_U__U__U__U__U_" localSheetId="12">#REF!</definedName>
    <definedName name="_U__U__U__U__U_" localSheetId="3">#REF!</definedName>
    <definedName name="_U__U__U__U__U_" localSheetId="4">#REF!</definedName>
    <definedName name="_U__U__U__U__U_" localSheetId="7">#REF!</definedName>
    <definedName name="_U__U__U__U__U_" localSheetId="8">#REF!</definedName>
    <definedName name="_U__U__U__U__U_" localSheetId="5">#REF!</definedName>
    <definedName name="_U__U__U__U__U_" localSheetId="6">#REF!</definedName>
    <definedName name="_U__U__U__U__U_" localSheetId="9">#REF!</definedName>
    <definedName name="_U__U__U__U__U_" localSheetId="11">#REF!</definedName>
    <definedName name="_U__U__U__U__U_" localSheetId="10">#REF!</definedName>
    <definedName name="_U__U__U__U__U_" localSheetId="13">#REF!</definedName>
    <definedName name="_U__U__U__U__U_" localSheetId="14">#REF!</definedName>
    <definedName name="_U__U__U__U__U_">#REF!</definedName>
    <definedName name="_WGPD_GOTO_CO10" localSheetId="2">#REF!</definedName>
    <definedName name="_WGPD_GOTO_CO10" localSheetId="12">#REF!</definedName>
    <definedName name="_WGPD_GOTO_CO10" localSheetId="3">#REF!</definedName>
    <definedName name="_WGPD_GOTO_CO10" localSheetId="4">#REF!</definedName>
    <definedName name="_WGPD_GOTO_CO10" localSheetId="7">#REF!</definedName>
    <definedName name="_WGPD_GOTO_CO10" localSheetId="8">#REF!</definedName>
    <definedName name="_WGPD_GOTO_CO10" localSheetId="5">#REF!</definedName>
    <definedName name="_WGPD_GOTO_CO10" localSheetId="6">#REF!</definedName>
    <definedName name="_WGPD_GOTO_CO10" localSheetId="9">#REF!</definedName>
    <definedName name="_WGPD_GOTO_CO10" localSheetId="11">#REF!</definedName>
    <definedName name="_WGPD_GOTO_CO10" localSheetId="10">#REF!</definedName>
    <definedName name="_WGPD_GOTO_CO10" localSheetId="13">#REF!</definedName>
    <definedName name="_WGPD_GOTO_CO10" localSheetId="14">#REF!</definedName>
    <definedName name="_WGPD_GOTO_CO10">#REF!</definedName>
    <definedName name="A" localSheetId="2">#REF!</definedName>
    <definedName name="A" localSheetId="12">#REF!</definedName>
    <definedName name="A" localSheetId="3">#REF!</definedName>
    <definedName name="A" localSheetId="4">#REF!</definedName>
    <definedName name="A" localSheetId="7">#REF!</definedName>
    <definedName name="A" localSheetId="8">#REF!</definedName>
    <definedName name="A" localSheetId="5">#REF!</definedName>
    <definedName name="A" localSheetId="6">#REF!</definedName>
    <definedName name="A" localSheetId="9">#REF!</definedName>
    <definedName name="A" localSheetId="11">#REF!</definedName>
    <definedName name="A" localSheetId="10">#REF!</definedName>
    <definedName name="A" localSheetId="13">#REF!</definedName>
    <definedName name="A" localSheetId="14">#REF!</definedName>
    <definedName name="A">#REF!</definedName>
    <definedName name="ADL.63">[3]Addl.40!$A$38:$I$284</definedName>
    <definedName name="AuBhu0910">[4]Assumption_PwC!$D$7</definedName>
    <definedName name="AuBhu1011">[4]Assumption_PwC!$E$7</definedName>
    <definedName name="AuCha0910">[4]Assumption_PwC!$D$8</definedName>
    <definedName name="AV" localSheetId="2">#REF!</definedName>
    <definedName name="AV" localSheetId="12">#REF!</definedName>
    <definedName name="AV" localSheetId="3">#REF!</definedName>
    <definedName name="AV" localSheetId="4">#REF!</definedName>
    <definedName name="AV" localSheetId="7">#REF!</definedName>
    <definedName name="AV" localSheetId="8">#REF!</definedName>
    <definedName name="AV" localSheetId="5">#REF!</definedName>
    <definedName name="AV" localSheetId="6">#REF!</definedName>
    <definedName name="AV" localSheetId="9">#REF!</definedName>
    <definedName name="AV" localSheetId="11">#REF!</definedName>
    <definedName name="AV" localSheetId="10">#REF!</definedName>
    <definedName name="AV" localSheetId="13">#REF!</definedName>
    <definedName name="AV" localSheetId="14">#REF!</definedName>
    <definedName name="AV">#REF!</definedName>
    <definedName name="C_Data_1" localSheetId="2">'[5]2000-01'!#REF!</definedName>
    <definedName name="C_Data_1" localSheetId="12">'[5]2000-01'!#REF!</definedName>
    <definedName name="C_Data_1" localSheetId="3">'[5]2000-01'!#REF!</definedName>
    <definedName name="C_Data_1" localSheetId="4">'[5]2000-01'!#REF!</definedName>
    <definedName name="C_Data_1" localSheetId="7">'[5]2000-01'!#REF!</definedName>
    <definedName name="C_Data_1" localSheetId="8">'[5]2000-01'!#REF!</definedName>
    <definedName name="C_Data_1" localSheetId="5">'[5]2000-01'!#REF!</definedName>
    <definedName name="C_Data_1" localSheetId="6">'[5]2000-01'!#REF!</definedName>
    <definedName name="C_Data_1" localSheetId="9">'[5]2000-01'!#REF!</definedName>
    <definedName name="C_Data_1" localSheetId="11">'[5]2000-01'!#REF!</definedName>
    <definedName name="C_Data_1" localSheetId="10">'[5]2000-01'!#REF!</definedName>
    <definedName name="C_Data_1" localSheetId="13">'[5]2000-01'!#REF!</definedName>
    <definedName name="C_Data_1" localSheetId="14">'[5]2000-01'!#REF!</definedName>
    <definedName name="C_Data_1">'[5]2000-01'!#REF!</definedName>
    <definedName name="C_Data_2" localSheetId="2">'[5]2000-01'!#REF!</definedName>
    <definedName name="C_Data_2" localSheetId="12">'[5]2000-01'!#REF!</definedName>
    <definedName name="C_Data_2" localSheetId="3">'[5]2000-01'!#REF!</definedName>
    <definedName name="C_Data_2" localSheetId="4">'[5]2000-01'!#REF!</definedName>
    <definedName name="C_Data_2" localSheetId="7">'[5]2000-01'!#REF!</definedName>
    <definedName name="C_Data_2" localSheetId="8">'[5]2000-01'!#REF!</definedName>
    <definedName name="C_Data_2" localSheetId="5">'[5]2000-01'!#REF!</definedName>
    <definedName name="C_Data_2" localSheetId="6">'[5]2000-01'!#REF!</definedName>
    <definedName name="C_Data_2" localSheetId="9">'[5]2000-01'!#REF!</definedName>
    <definedName name="C_Data_2" localSheetId="11">'[5]2000-01'!#REF!</definedName>
    <definedName name="C_Data_2" localSheetId="10">'[5]2000-01'!#REF!</definedName>
    <definedName name="C_Data_2" localSheetId="13">'[5]2000-01'!#REF!</definedName>
    <definedName name="C_Data_2" localSheetId="14">'[5]2000-01'!#REF!</definedName>
    <definedName name="C_Data_2">'[5]2000-01'!#REF!</definedName>
    <definedName name="CM10_C_RIGHT___" localSheetId="2">#REF!</definedName>
    <definedName name="CM10_C_RIGHT___" localSheetId="12">#REF!</definedName>
    <definedName name="CM10_C_RIGHT___" localSheetId="3">#REF!</definedName>
    <definedName name="CM10_C_RIGHT___" localSheetId="4">#REF!</definedName>
    <definedName name="CM10_C_RIGHT___" localSheetId="7">#REF!</definedName>
    <definedName name="CM10_C_RIGHT___" localSheetId="8">#REF!</definedName>
    <definedName name="CM10_C_RIGHT___" localSheetId="5">#REF!</definedName>
    <definedName name="CM10_C_RIGHT___" localSheetId="6">#REF!</definedName>
    <definedName name="CM10_C_RIGHT___" localSheetId="9">#REF!</definedName>
    <definedName name="CM10_C_RIGHT___" localSheetId="11">#REF!</definedName>
    <definedName name="CM10_C_RIGHT___" localSheetId="10">#REF!</definedName>
    <definedName name="CM10_C_RIGHT___" localSheetId="13">#REF!</definedName>
    <definedName name="CM10_C_RIGHT___" localSheetId="14">#REF!</definedName>
    <definedName name="CM10_C_RIGHT___">#REF!</definedName>
    <definedName name="CV" localSheetId="2">#REF!</definedName>
    <definedName name="CV" localSheetId="12">#REF!</definedName>
    <definedName name="CV" localSheetId="3">#REF!</definedName>
    <definedName name="CV" localSheetId="4">#REF!</definedName>
    <definedName name="CV" localSheetId="7">#REF!</definedName>
    <definedName name="CV" localSheetId="8">#REF!</definedName>
    <definedName name="CV" localSheetId="5">#REF!</definedName>
    <definedName name="CV" localSheetId="6">#REF!</definedName>
    <definedName name="CV" localSheetId="9">#REF!</definedName>
    <definedName name="CV" localSheetId="11">#REF!</definedName>
    <definedName name="CV" localSheetId="10">#REF!</definedName>
    <definedName name="CV" localSheetId="13">#REF!</definedName>
    <definedName name="CV" localSheetId="14">#REF!</definedName>
    <definedName name="CV">#REF!</definedName>
    <definedName name="D">#N/A</definedName>
    <definedName name="Debt_Pct">[6]Assumptions!$B$13</definedName>
    <definedName name="dpc">'[7]dpc cost'!$D$1</definedName>
    <definedName name="E_315MVA_Addl_Page1" localSheetId="2">#REF!</definedName>
    <definedName name="E_315MVA_Addl_Page1" localSheetId="12">#REF!</definedName>
    <definedName name="E_315MVA_Addl_Page1" localSheetId="3">#REF!</definedName>
    <definedName name="E_315MVA_Addl_Page1" localSheetId="4">#REF!</definedName>
    <definedName name="E_315MVA_Addl_Page1" localSheetId="7">#REF!</definedName>
    <definedName name="E_315MVA_Addl_Page1" localSheetId="8">#REF!</definedName>
    <definedName name="E_315MVA_Addl_Page1" localSheetId="5">#REF!</definedName>
    <definedName name="E_315MVA_Addl_Page1" localSheetId="6">#REF!</definedName>
    <definedName name="E_315MVA_Addl_Page1" localSheetId="9">#REF!</definedName>
    <definedName name="E_315MVA_Addl_Page1" localSheetId="11">#REF!</definedName>
    <definedName name="E_315MVA_Addl_Page1" localSheetId="10">#REF!</definedName>
    <definedName name="E_315MVA_Addl_Page1" localSheetId="13">#REF!</definedName>
    <definedName name="E_315MVA_Addl_Page1" localSheetId="14">#REF!</definedName>
    <definedName name="E_315MVA_Addl_Page1">#REF!</definedName>
    <definedName name="E_315MVA_Addl_Page2" localSheetId="2">#REF!</definedName>
    <definedName name="E_315MVA_Addl_Page2" localSheetId="12">#REF!</definedName>
    <definedName name="E_315MVA_Addl_Page2" localSheetId="3">#REF!</definedName>
    <definedName name="E_315MVA_Addl_Page2" localSheetId="4">#REF!</definedName>
    <definedName name="E_315MVA_Addl_Page2" localSheetId="7">#REF!</definedName>
    <definedName name="E_315MVA_Addl_Page2" localSheetId="8">#REF!</definedName>
    <definedName name="E_315MVA_Addl_Page2" localSheetId="5">#REF!</definedName>
    <definedName name="E_315MVA_Addl_Page2" localSheetId="6">#REF!</definedName>
    <definedName name="E_315MVA_Addl_Page2" localSheetId="9">#REF!</definedName>
    <definedName name="E_315MVA_Addl_Page2" localSheetId="11">#REF!</definedName>
    <definedName name="E_315MVA_Addl_Page2" localSheetId="10">#REF!</definedName>
    <definedName name="E_315MVA_Addl_Page2" localSheetId="13">#REF!</definedName>
    <definedName name="E_315MVA_Addl_Page2" localSheetId="14">#REF!</definedName>
    <definedName name="E_315MVA_Addl_Page2">#REF!</definedName>
    <definedName name="Erai_level">[8]Level_qty!$B$8:$C$528</definedName>
    <definedName name="Esc_AGExp">[9]Assumptions!$B$4</definedName>
    <definedName name="Esc_Coal">[6]Assumptions!$B$6</definedName>
    <definedName name="Esc_DomGas">[6]Assumptions!$B$8</definedName>
    <definedName name="Esc_EmpExp">[6]Assumptions!$B$3</definedName>
    <definedName name="Esc_LNGas">[6]Assumptions!$B$9</definedName>
    <definedName name="Esc_Oil">[6]Assumptions!$B$7</definedName>
    <definedName name="Esc_OtherVarCharge">[6]Assumptions!$B$10</definedName>
    <definedName name="Esc_RMExp">[9]Assumptions!$B$5</definedName>
    <definedName name="EscAGExp" localSheetId="2">#REF!</definedName>
    <definedName name="EscAGExp" localSheetId="12">#REF!</definedName>
    <definedName name="EscAGExp" localSheetId="3">#REF!</definedName>
    <definedName name="EscAGExp" localSheetId="4">#REF!</definedName>
    <definedName name="EscAGExp" localSheetId="7">#REF!</definedName>
    <definedName name="EscAGExp" localSheetId="8">#REF!</definedName>
    <definedName name="EscAGExp" localSheetId="5">#REF!</definedName>
    <definedName name="EscAGExp" localSheetId="6">#REF!</definedName>
    <definedName name="EscAGExp" localSheetId="9">#REF!</definedName>
    <definedName name="EscAGExp" localSheetId="11">#REF!</definedName>
    <definedName name="EscAGExp" localSheetId="10">#REF!</definedName>
    <definedName name="EscAGExp" localSheetId="13">#REF!</definedName>
    <definedName name="EscAGExp" localSheetId="14">#REF!</definedName>
    <definedName name="EscAGExp">#REF!</definedName>
    <definedName name="EscCoal" localSheetId="2">#REF!</definedName>
    <definedName name="EscCoal" localSheetId="12">#REF!</definedName>
    <definedName name="EscCoal" localSheetId="3">#REF!</definedName>
    <definedName name="EscCoal" localSheetId="4">#REF!</definedName>
    <definedName name="EscCoal" localSheetId="7">#REF!</definedName>
    <definedName name="EscCoal" localSheetId="8">#REF!</definedName>
    <definedName name="EscCoal" localSheetId="5">#REF!</definedName>
    <definedName name="EscCoal" localSheetId="6">#REF!</definedName>
    <definedName name="EscCoal" localSheetId="9">#REF!</definedName>
    <definedName name="EscCoal" localSheetId="11">#REF!</definedName>
    <definedName name="EscCoal" localSheetId="10">#REF!</definedName>
    <definedName name="EscCoal" localSheetId="13">#REF!</definedName>
    <definedName name="EscCoal" localSheetId="14">#REF!</definedName>
    <definedName name="EscCoal">#REF!</definedName>
    <definedName name="EscDomGas" localSheetId="2">#REF!</definedName>
    <definedName name="EscDomGas" localSheetId="12">#REF!</definedName>
    <definedName name="EscDomGas" localSheetId="3">#REF!</definedName>
    <definedName name="EscDomGas" localSheetId="4">#REF!</definedName>
    <definedName name="EscDomGas" localSheetId="7">#REF!</definedName>
    <definedName name="EscDomGas" localSheetId="8">#REF!</definedName>
    <definedName name="EscDomGas" localSheetId="5">#REF!</definedName>
    <definedName name="EscDomGas" localSheetId="6">#REF!</definedName>
    <definedName name="EscDomGas" localSheetId="9">#REF!</definedName>
    <definedName name="EscDomGas" localSheetId="11">#REF!</definedName>
    <definedName name="EscDomGas" localSheetId="10">#REF!</definedName>
    <definedName name="EscDomGas" localSheetId="13">#REF!</definedName>
    <definedName name="EscDomGas" localSheetId="14">#REF!</definedName>
    <definedName name="EscDomGas">#REF!</definedName>
    <definedName name="EscEmpExp" localSheetId="2">#REF!</definedName>
    <definedName name="EscEmpExp" localSheetId="12">#REF!</definedName>
    <definedName name="EscEmpExp" localSheetId="3">#REF!</definedName>
    <definedName name="EscEmpExp" localSheetId="4">#REF!</definedName>
    <definedName name="EscEmpExp" localSheetId="7">#REF!</definedName>
    <definedName name="EscEmpExp" localSheetId="8">#REF!</definedName>
    <definedName name="EscEmpExp" localSheetId="5">#REF!</definedName>
    <definedName name="EscEmpExp" localSheetId="6">#REF!</definedName>
    <definedName name="EscEmpExp" localSheetId="9">#REF!</definedName>
    <definedName name="EscEmpExp" localSheetId="11">#REF!</definedName>
    <definedName name="EscEmpExp" localSheetId="10">#REF!</definedName>
    <definedName name="EscEmpExp" localSheetId="13">#REF!</definedName>
    <definedName name="EscEmpExp" localSheetId="14">#REF!</definedName>
    <definedName name="EscEmpExp">#REF!</definedName>
    <definedName name="EscLNGas" localSheetId="2">#REF!</definedName>
    <definedName name="EscLNGas" localSheetId="12">#REF!</definedName>
    <definedName name="EscLNGas" localSheetId="3">#REF!</definedName>
    <definedName name="EscLNGas" localSheetId="4">#REF!</definedName>
    <definedName name="EscLNGas" localSheetId="7">#REF!</definedName>
    <definedName name="EscLNGas" localSheetId="8">#REF!</definedName>
    <definedName name="EscLNGas" localSheetId="5">#REF!</definedName>
    <definedName name="EscLNGas" localSheetId="6">#REF!</definedName>
    <definedName name="EscLNGas" localSheetId="9">#REF!</definedName>
    <definedName name="EscLNGas" localSheetId="11">#REF!</definedName>
    <definedName name="EscLNGas" localSheetId="10">#REF!</definedName>
    <definedName name="EscLNGas" localSheetId="13">#REF!</definedName>
    <definedName name="EscLNGas" localSheetId="14">#REF!</definedName>
    <definedName name="EscLNGas">#REF!</definedName>
    <definedName name="EscOil" localSheetId="2">#REF!</definedName>
    <definedName name="EscOil" localSheetId="12">#REF!</definedName>
    <definedName name="EscOil" localSheetId="3">#REF!</definedName>
    <definedName name="EscOil" localSheetId="4">#REF!</definedName>
    <definedName name="EscOil" localSheetId="7">#REF!</definedName>
    <definedName name="EscOil" localSheetId="8">#REF!</definedName>
    <definedName name="EscOil" localSheetId="5">#REF!</definedName>
    <definedName name="EscOil" localSheetId="6">#REF!</definedName>
    <definedName name="EscOil" localSheetId="9">#REF!</definedName>
    <definedName name="EscOil" localSheetId="11">#REF!</definedName>
    <definedName name="EscOil" localSheetId="10">#REF!</definedName>
    <definedName name="EscOil" localSheetId="13">#REF!</definedName>
    <definedName name="EscOil" localSheetId="14">#REF!</definedName>
    <definedName name="EscOil">#REF!</definedName>
    <definedName name="EscOtherIncome" localSheetId="2">#REF!</definedName>
    <definedName name="EscOtherIncome" localSheetId="12">#REF!</definedName>
    <definedName name="EscOtherIncome" localSheetId="3">#REF!</definedName>
    <definedName name="EscOtherIncome" localSheetId="4">#REF!</definedName>
    <definedName name="EscOtherIncome" localSheetId="7">#REF!</definedName>
    <definedName name="EscOtherIncome" localSheetId="8">#REF!</definedName>
    <definedName name="EscOtherIncome" localSheetId="5">#REF!</definedName>
    <definedName name="EscOtherIncome" localSheetId="6">#REF!</definedName>
    <definedName name="EscOtherIncome" localSheetId="9">#REF!</definedName>
    <definedName name="EscOtherIncome" localSheetId="11">#REF!</definedName>
    <definedName name="EscOtherIncome" localSheetId="10">#REF!</definedName>
    <definedName name="EscOtherIncome" localSheetId="13">#REF!</definedName>
    <definedName name="EscOtherIncome" localSheetId="14">#REF!</definedName>
    <definedName name="EscOtherIncome">#REF!</definedName>
    <definedName name="EscOtherVarCharge" localSheetId="2">#REF!</definedName>
    <definedName name="EscOtherVarCharge" localSheetId="12">#REF!</definedName>
    <definedName name="EscOtherVarCharge" localSheetId="3">#REF!</definedName>
    <definedName name="EscOtherVarCharge" localSheetId="4">#REF!</definedName>
    <definedName name="EscOtherVarCharge" localSheetId="7">#REF!</definedName>
    <definedName name="EscOtherVarCharge" localSheetId="8">#REF!</definedName>
    <definedName name="EscOtherVarCharge" localSheetId="5">#REF!</definedName>
    <definedName name="EscOtherVarCharge" localSheetId="6">#REF!</definedName>
    <definedName name="EscOtherVarCharge" localSheetId="9">#REF!</definedName>
    <definedName name="EscOtherVarCharge" localSheetId="11">#REF!</definedName>
    <definedName name="EscOtherVarCharge" localSheetId="10">#REF!</definedName>
    <definedName name="EscOtherVarCharge" localSheetId="13">#REF!</definedName>
    <definedName name="EscOtherVarCharge" localSheetId="14">#REF!</definedName>
    <definedName name="EscOtherVarCharge">#REF!</definedName>
    <definedName name="EscRMExp" localSheetId="2">#REF!</definedName>
    <definedName name="EscRMExp" localSheetId="12">#REF!</definedName>
    <definedName name="EscRMExp" localSheetId="3">#REF!</definedName>
    <definedName name="EscRMExp" localSheetId="4">#REF!</definedName>
    <definedName name="EscRMExp" localSheetId="7">#REF!</definedName>
    <definedName name="EscRMExp" localSheetId="8">#REF!</definedName>
    <definedName name="EscRMExp" localSheetId="5">#REF!</definedName>
    <definedName name="EscRMExp" localSheetId="6">#REF!</definedName>
    <definedName name="EscRMExp" localSheetId="9">#REF!</definedName>
    <definedName name="EscRMExp" localSheetId="11">#REF!</definedName>
    <definedName name="EscRMExp" localSheetId="10">#REF!</definedName>
    <definedName name="EscRMExp" localSheetId="13">#REF!</definedName>
    <definedName name="EscRMExp" localSheetId="14">#REF!</definedName>
    <definedName name="EscRMExp">#REF!</definedName>
    <definedName name="FAX" localSheetId="2">#REF!</definedName>
    <definedName name="FAX" localSheetId="12">#REF!</definedName>
    <definedName name="FAX" localSheetId="3">#REF!</definedName>
    <definedName name="FAX" localSheetId="4">#REF!</definedName>
    <definedName name="FAX" localSheetId="7">#REF!</definedName>
    <definedName name="FAX" localSheetId="8">#REF!</definedName>
    <definedName name="FAX" localSheetId="5">#REF!</definedName>
    <definedName name="FAX" localSheetId="6">#REF!</definedName>
    <definedName name="FAX" localSheetId="9">#REF!</definedName>
    <definedName name="FAX" localSheetId="11">#REF!</definedName>
    <definedName name="FAX" localSheetId="10">#REF!</definedName>
    <definedName name="FAX" localSheetId="13">#REF!</definedName>
    <definedName name="FAX" localSheetId="14">#REF!</definedName>
    <definedName name="FAX">#REF!</definedName>
    <definedName name="FinCharge">[6]Assumptions!$B$25</definedName>
    <definedName name="Fuel_Exp_CY" localSheetId="2">#REF!</definedName>
    <definedName name="Fuel_Exp_CY" localSheetId="12">#REF!</definedName>
    <definedName name="Fuel_Exp_CY" localSheetId="3">#REF!</definedName>
    <definedName name="Fuel_Exp_CY" localSheetId="4">#REF!</definedName>
    <definedName name="Fuel_Exp_CY" localSheetId="7">#REF!</definedName>
    <definedName name="Fuel_Exp_CY" localSheetId="8">#REF!</definedName>
    <definedName name="Fuel_Exp_CY" localSheetId="5">#REF!</definedName>
    <definedName name="Fuel_Exp_CY" localSheetId="6">#REF!</definedName>
    <definedName name="Fuel_Exp_CY" localSheetId="9">#REF!</definedName>
    <definedName name="Fuel_Exp_CY" localSheetId="11">#REF!</definedName>
    <definedName name="Fuel_Exp_CY" localSheetId="10">#REF!</definedName>
    <definedName name="Fuel_Exp_CY" localSheetId="13">#REF!</definedName>
    <definedName name="Fuel_Exp_CY" localSheetId="14">#REF!</definedName>
    <definedName name="Fuel_Exp_CY">#REF!</definedName>
    <definedName name="Fuel_Exp_EY" localSheetId="2">#REF!</definedName>
    <definedName name="Fuel_Exp_EY" localSheetId="12">#REF!</definedName>
    <definedName name="Fuel_Exp_EY" localSheetId="3">#REF!</definedName>
    <definedName name="Fuel_Exp_EY" localSheetId="4">#REF!</definedName>
    <definedName name="Fuel_Exp_EY" localSheetId="7">#REF!</definedName>
    <definedName name="Fuel_Exp_EY" localSheetId="8">#REF!</definedName>
    <definedName name="Fuel_Exp_EY" localSheetId="5">#REF!</definedName>
    <definedName name="Fuel_Exp_EY" localSheetId="6">#REF!</definedName>
    <definedName name="Fuel_Exp_EY" localSheetId="9">#REF!</definedName>
    <definedName name="Fuel_Exp_EY" localSheetId="11">#REF!</definedName>
    <definedName name="Fuel_Exp_EY" localSheetId="10">#REF!</definedName>
    <definedName name="Fuel_Exp_EY" localSheetId="13">#REF!</definedName>
    <definedName name="Fuel_Exp_EY" localSheetId="14">#REF!</definedName>
    <definedName name="Fuel_Exp_EY">#REF!</definedName>
    <definedName name="Fuel_Exp_PY" localSheetId="2">#REF!</definedName>
    <definedName name="Fuel_Exp_PY" localSheetId="12">#REF!</definedName>
    <definedName name="Fuel_Exp_PY" localSheetId="3">#REF!</definedName>
    <definedName name="Fuel_Exp_PY" localSheetId="4">#REF!</definedName>
    <definedName name="Fuel_Exp_PY" localSheetId="7">#REF!</definedName>
    <definedName name="Fuel_Exp_PY" localSheetId="8">#REF!</definedName>
    <definedName name="Fuel_Exp_PY" localSheetId="5">#REF!</definedName>
    <definedName name="Fuel_Exp_PY" localSheetId="6">#REF!</definedName>
    <definedName name="Fuel_Exp_PY" localSheetId="9">#REF!</definedName>
    <definedName name="Fuel_Exp_PY" localSheetId="11">#REF!</definedName>
    <definedName name="Fuel_Exp_PY" localSheetId="10">#REF!</definedName>
    <definedName name="Fuel_Exp_PY" localSheetId="13">#REF!</definedName>
    <definedName name="Fuel_Exp_PY" localSheetId="14">#REF!</definedName>
    <definedName name="Fuel_Exp_PY">#REF!</definedName>
    <definedName name="GR" localSheetId="2">#REF!</definedName>
    <definedName name="GR" localSheetId="12">#REF!</definedName>
    <definedName name="GR" localSheetId="3">#REF!</definedName>
    <definedName name="GR" localSheetId="4">#REF!</definedName>
    <definedName name="GR" localSheetId="7">#REF!</definedName>
    <definedName name="GR" localSheetId="8">#REF!</definedName>
    <definedName name="GR" localSheetId="5">#REF!</definedName>
    <definedName name="GR" localSheetId="6">#REF!</definedName>
    <definedName name="GR" localSheetId="9">#REF!</definedName>
    <definedName name="GR" localSheetId="11">#REF!</definedName>
    <definedName name="GR" localSheetId="10">#REF!</definedName>
    <definedName name="GR" localSheetId="13">#REF!</definedName>
    <definedName name="GR" localSheetId="14">#REF!</definedName>
    <definedName name="GR">#REF!</definedName>
    <definedName name="IntRate_11">[6]Assumptions!$B$11</definedName>
    <definedName name="IntRate_12">[6]Assumptions!$B$12</definedName>
    <definedName name="IntRate_WC">[4]Assumptions!$B$16</definedName>
    <definedName name="IntRate_WC10">[6]Assumptions!$B$16</definedName>
    <definedName name="IntRate_WC11">[6]Assumptions!$B$17</definedName>
    <definedName name="IntRate_WC12">[6]Assumptions!$B$18</definedName>
    <definedName name="IntRate12" localSheetId="2">#REF!</definedName>
    <definedName name="IntRate12" localSheetId="12">#REF!</definedName>
    <definedName name="IntRate12" localSheetId="3">#REF!</definedName>
    <definedName name="IntRate12" localSheetId="4">#REF!</definedName>
    <definedName name="IntRate12" localSheetId="7">#REF!</definedName>
    <definedName name="IntRate12" localSheetId="8">#REF!</definedName>
    <definedName name="IntRate12" localSheetId="5">#REF!</definedName>
    <definedName name="IntRate12" localSheetId="6">#REF!</definedName>
    <definedName name="IntRate12" localSheetId="9">#REF!</definedName>
    <definedName name="IntRate12" localSheetId="11">#REF!</definedName>
    <definedName name="IntRate12" localSheetId="10">#REF!</definedName>
    <definedName name="IntRate12" localSheetId="13">#REF!</definedName>
    <definedName name="IntRate12" localSheetId="14">#REF!</definedName>
    <definedName name="IntRate12">#REF!</definedName>
    <definedName name="IntRate13" localSheetId="2">#REF!</definedName>
    <definedName name="IntRate13" localSheetId="12">#REF!</definedName>
    <definedName name="IntRate13" localSheetId="3">#REF!</definedName>
    <definedName name="IntRate13" localSheetId="4">#REF!</definedName>
    <definedName name="IntRate13" localSheetId="7">#REF!</definedName>
    <definedName name="IntRate13" localSheetId="8">#REF!</definedName>
    <definedName name="IntRate13" localSheetId="5">#REF!</definedName>
    <definedName name="IntRate13" localSheetId="6">#REF!</definedName>
    <definedName name="IntRate13" localSheetId="9">#REF!</definedName>
    <definedName name="IntRate13" localSheetId="11">#REF!</definedName>
    <definedName name="IntRate13" localSheetId="10">#REF!</definedName>
    <definedName name="IntRate13" localSheetId="13">#REF!</definedName>
    <definedName name="IntRate13" localSheetId="14">#REF!</definedName>
    <definedName name="IntRate13">#REF!</definedName>
    <definedName name="IntRateWC11" localSheetId="2">#REF!</definedName>
    <definedName name="IntRateWC11" localSheetId="12">#REF!</definedName>
    <definedName name="IntRateWC11" localSheetId="3">#REF!</definedName>
    <definedName name="IntRateWC11" localSheetId="4">#REF!</definedName>
    <definedName name="IntRateWC11" localSheetId="7">#REF!</definedName>
    <definedName name="IntRateWC11" localSheetId="8">#REF!</definedName>
    <definedName name="IntRateWC11" localSheetId="5">#REF!</definedName>
    <definedName name="IntRateWC11" localSheetId="6">#REF!</definedName>
    <definedName name="IntRateWC11" localSheetId="9">#REF!</definedName>
    <definedName name="IntRateWC11" localSheetId="11">#REF!</definedName>
    <definedName name="IntRateWC11" localSheetId="10">#REF!</definedName>
    <definedName name="IntRateWC11" localSheetId="13">#REF!</definedName>
    <definedName name="IntRateWC11" localSheetId="14">#REF!</definedName>
    <definedName name="IntRateWC11">#REF!</definedName>
    <definedName name="IntRateWC12" localSheetId="2">#REF!</definedName>
    <definedName name="IntRateWC12" localSheetId="12">#REF!</definedName>
    <definedName name="IntRateWC12" localSheetId="3">#REF!</definedName>
    <definedName name="IntRateWC12" localSheetId="4">#REF!</definedName>
    <definedName name="IntRateWC12" localSheetId="7">#REF!</definedName>
    <definedName name="IntRateWC12" localSheetId="8">#REF!</definedName>
    <definedName name="IntRateWC12" localSheetId="5">#REF!</definedName>
    <definedName name="IntRateWC12" localSheetId="6">#REF!</definedName>
    <definedName name="IntRateWC12" localSheetId="9">#REF!</definedName>
    <definedName name="IntRateWC12" localSheetId="11">#REF!</definedName>
    <definedName name="IntRateWC12" localSheetId="10">#REF!</definedName>
    <definedName name="IntRateWC12" localSheetId="13">#REF!</definedName>
    <definedName name="IntRateWC12" localSheetId="14">#REF!</definedName>
    <definedName name="IntRateWC12">#REF!</definedName>
    <definedName name="IntRateWC13" localSheetId="2">#REF!</definedName>
    <definedName name="IntRateWC13" localSheetId="12">#REF!</definedName>
    <definedName name="IntRateWC13" localSheetId="3">#REF!</definedName>
    <definedName name="IntRateWC13" localSheetId="4">#REF!</definedName>
    <definedName name="IntRateWC13" localSheetId="7">#REF!</definedName>
    <definedName name="IntRateWC13" localSheetId="8">#REF!</definedName>
    <definedName name="IntRateWC13" localSheetId="5">#REF!</definedName>
    <definedName name="IntRateWC13" localSheetId="6">#REF!</definedName>
    <definedName name="IntRateWC13" localSheetId="9">#REF!</definedName>
    <definedName name="IntRateWC13" localSheetId="11">#REF!</definedName>
    <definedName name="IntRateWC13" localSheetId="10">#REF!</definedName>
    <definedName name="IntRateWC13" localSheetId="13">#REF!</definedName>
    <definedName name="IntRateWC13" localSheetId="14">#REF!</definedName>
    <definedName name="IntRateWC13">#REF!</definedName>
    <definedName name="Intt_Charge_cY" localSheetId="2">#REF!,#REF!</definedName>
    <definedName name="Intt_Charge_cY" localSheetId="12">#REF!,#REF!</definedName>
    <definedName name="Intt_Charge_cY" localSheetId="3">#REF!,#REF!</definedName>
    <definedName name="Intt_Charge_cY" localSheetId="4">#REF!,#REF!</definedName>
    <definedName name="Intt_Charge_cY" localSheetId="7">#REF!,#REF!</definedName>
    <definedName name="Intt_Charge_cY" localSheetId="8">#REF!,#REF!</definedName>
    <definedName name="Intt_Charge_cY" localSheetId="5">#REF!,#REF!</definedName>
    <definedName name="Intt_Charge_cY" localSheetId="6">#REF!,#REF!</definedName>
    <definedName name="Intt_Charge_cY" localSheetId="9">#REF!,#REF!</definedName>
    <definedName name="Intt_Charge_cY" localSheetId="11">#REF!,#REF!</definedName>
    <definedName name="Intt_Charge_cY" localSheetId="10">#REF!,#REF!</definedName>
    <definedName name="Intt_Charge_cY" localSheetId="13">#REF!,#REF!</definedName>
    <definedName name="Intt_Charge_cY" localSheetId="14">#REF!,#REF!</definedName>
    <definedName name="Intt_Charge_cY">#REF!,#REF!</definedName>
    <definedName name="Intt_Charge_cy_1">'[10]A 3.7'!$H$35,'[10]A 3.7'!$H$44</definedName>
    <definedName name="Intt_Charge_eY" localSheetId="2">#REF!,#REF!</definedName>
    <definedName name="Intt_Charge_eY" localSheetId="12">#REF!,#REF!</definedName>
    <definedName name="Intt_Charge_eY" localSheetId="3">#REF!,#REF!</definedName>
    <definedName name="Intt_Charge_eY" localSheetId="4">#REF!,#REF!</definedName>
    <definedName name="Intt_Charge_eY" localSheetId="7">#REF!,#REF!</definedName>
    <definedName name="Intt_Charge_eY" localSheetId="8">#REF!,#REF!</definedName>
    <definedName name="Intt_Charge_eY" localSheetId="5">#REF!,#REF!</definedName>
    <definedName name="Intt_Charge_eY" localSheetId="6">#REF!,#REF!</definedName>
    <definedName name="Intt_Charge_eY" localSheetId="9">#REF!,#REF!</definedName>
    <definedName name="Intt_Charge_eY" localSheetId="11">#REF!,#REF!</definedName>
    <definedName name="Intt_Charge_eY" localSheetId="10">#REF!,#REF!</definedName>
    <definedName name="Intt_Charge_eY" localSheetId="13">#REF!,#REF!</definedName>
    <definedName name="Intt_Charge_eY" localSheetId="14">#REF!,#REF!</definedName>
    <definedName name="Intt_Charge_eY">#REF!,#REF!</definedName>
    <definedName name="Intt_Charge_ey_1">'[10]A 3.7'!$I$35,'[10]A 3.7'!$I$44</definedName>
    <definedName name="Intt_Charge_PY" localSheetId="2">#REF!,#REF!</definedName>
    <definedName name="Intt_Charge_PY" localSheetId="12">#REF!,#REF!</definedName>
    <definedName name="Intt_Charge_PY" localSheetId="3">#REF!,#REF!</definedName>
    <definedName name="Intt_Charge_PY" localSheetId="4">#REF!,#REF!</definedName>
    <definedName name="Intt_Charge_PY" localSheetId="7">#REF!,#REF!</definedName>
    <definedName name="Intt_Charge_PY" localSheetId="8">#REF!,#REF!</definedName>
    <definedName name="Intt_Charge_PY" localSheetId="5">#REF!,#REF!</definedName>
    <definedName name="Intt_Charge_PY" localSheetId="6">#REF!,#REF!</definedName>
    <definedName name="Intt_Charge_PY" localSheetId="9">#REF!,#REF!</definedName>
    <definedName name="Intt_Charge_PY" localSheetId="11">#REF!,#REF!</definedName>
    <definedName name="Intt_Charge_PY" localSheetId="10">#REF!,#REF!</definedName>
    <definedName name="Intt_Charge_PY" localSheetId="13">#REF!,#REF!</definedName>
    <definedName name="Intt_Charge_PY" localSheetId="14">#REF!,#REF!</definedName>
    <definedName name="Intt_Charge_PY">#REF!,#REF!</definedName>
    <definedName name="Intt_Charge_py_1">'[10]A 3.7'!$G$35,'[10]A 3.7'!$G$44</definedName>
    <definedName name="IsCircular" localSheetId="2">#REF!</definedName>
    <definedName name="IsCircular" localSheetId="12">#REF!</definedName>
    <definedName name="IsCircular" localSheetId="3">#REF!</definedName>
    <definedName name="IsCircular" localSheetId="4">#REF!</definedName>
    <definedName name="IsCircular" localSheetId="7">#REF!</definedName>
    <definedName name="IsCircular" localSheetId="8">#REF!</definedName>
    <definedName name="IsCircular" localSheetId="5">#REF!</definedName>
    <definedName name="IsCircular" localSheetId="6">#REF!</definedName>
    <definedName name="IsCircular" localSheetId="9">#REF!</definedName>
    <definedName name="IsCircular" localSheetId="11">#REF!</definedName>
    <definedName name="IsCircular" localSheetId="10">#REF!</definedName>
    <definedName name="IsCircular" localSheetId="13">#REF!</definedName>
    <definedName name="IsCircular" localSheetId="14">#REF!</definedName>
    <definedName name="IsCircular">#REF!</definedName>
    <definedName name="K2000_">#N/A</definedName>
    <definedName name="LTR_M_NEW" localSheetId="2">#REF!</definedName>
    <definedName name="LTR_M_NEW" localSheetId="12">#REF!</definedName>
    <definedName name="LTR_M_NEW" localSheetId="3">#REF!</definedName>
    <definedName name="LTR_M_NEW" localSheetId="4">#REF!</definedName>
    <definedName name="LTR_M_NEW" localSheetId="7">#REF!</definedName>
    <definedName name="LTR_M_NEW" localSheetId="8">#REF!</definedName>
    <definedName name="LTR_M_NEW" localSheetId="5">#REF!</definedName>
    <definedName name="LTR_M_NEW" localSheetId="6">#REF!</definedName>
    <definedName name="LTR_M_NEW" localSheetId="9">#REF!</definedName>
    <definedName name="LTR_M_NEW" localSheetId="11">#REF!</definedName>
    <definedName name="LTR_M_NEW" localSheetId="10">#REF!</definedName>
    <definedName name="LTR_M_NEW" localSheetId="13">#REF!</definedName>
    <definedName name="LTR_M_NEW" localSheetId="14">#REF!</definedName>
    <definedName name="LTR_M_NEW">#REF!</definedName>
    <definedName name="LTR_MOR" localSheetId="2">#REF!</definedName>
    <definedName name="LTR_MOR" localSheetId="12">#REF!</definedName>
    <definedName name="LTR_MOR" localSheetId="3">#REF!</definedName>
    <definedName name="LTR_MOR" localSheetId="4">#REF!</definedName>
    <definedName name="LTR_MOR" localSheetId="7">#REF!</definedName>
    <definedName name="LTR_MOR" localSheetId="8">#REF!</definedName>
    <definedName name="LTR_MOR" localSheetId="5">#REF!</definedName>
    <definedName name="LTR_MOR" localSheetId="6">#REF!</definedName>
    <definedName name="LTR_MOR" localSheetId="9">#REF!</definedName>
    <definedName name="LTR_MOR" localSheetId="11">#REF!</definedName>
    <definedName name="LTR_MOR" localSheetId="10">#REF!</definedName>
    <definedName name="LTR_MOR" localSheetId="13">#REF!</definedName>
    <definedName name="LTR_MOR" localSheetId="14">#REF!</definedName>
    <definedName name="LTR_MOR">#REF!</definedName>
    <definedName name="new" localSheetId="2" hidden="1">[11]CE!#REF!</definedName>
    <definedName name="new" localSheetId="12" hidden="1">[11]CE!#REF!</definedName>
    <definedName name="new" localSheetId="3" hidden="1">[11]CE!#REF!</definedName>
    <definedName name="new" localSheetId="4" hidden="1">[11]CE!#REF!</definedName>
    <definedName name="new" localSheetId="7" hidden="1">[11]CE!#REF!</definedName>
    <definedName name="new" localSheetId="8" hidden="1">[11]CE!#REF!</definedName>
    <definedName name="new" localSheetId="5" hidden="1">[11]CE!#REF!</definedName>
    <definedName name="new" localSheetId="6" hidden="1">[11]CE!#REF!</definedName>
    <definedName name="new" localSheetId="9" hidden="1">[11]CE!#REF!</definedName>
    <definedName name="new" localSheetId="11" hidden="1">[11]CE!#REF!</definedName>
    <definedName name="new" localSheetId="10" hidden="1">[11]CE!#REF!</definedName>
    <definedName name="new" localSheetId="13" hidden="1">[11]CE!#REF!</definedName>
    <definedName name="new" localSheetId="14" hidden="1">[11]CE!#REF!</definedName>
    <definedName name="new" hidden="1">[11]CE!#REF!</definedName>
    <definedName name="O" localSheetId="2">#REF!</definedName>
    <definedName name="O" localSheetId="12">#REF!</definedName>
    <definedName name="O" localSheetId="3">#REF!</definedName>
    <definedName name="O" localSheetId="4">#REF!</definedName>
    <definedName name="O" localSheetId="7">#REF!</definedName>
    <definedName name="O" localSheetId="8">#REF!</definedName>
    <definedName name="O" localSheetId="5">#REF!</definedName>
    <definedName name="O" localSheetId="6">#REF!</definedName>
    <definedName name="O" localSheetId="9">#REF!</definedName>
    <definedName name="O" localSheetId="11">#REF!</definedName>
    <definedName name="O" localSheetId="10">#REF!</definedName>
    <definedName name="O" localSheetId="13">#REF!</definedName>
    <definedName name="O" localSheetId="14">#REF!</definedName>
    <definedName name="O">#REF!</definedName>
    <definedName name="p" localSheetId="2">#REF!</definedName>
    <definedName name="p" localSheetId="12">#REF!</definedName>
    <definedName name="p" localSheetId="3">#REF!</definedName>
    <definedName name="p" localSheetId="4">#REF!</definedName>
    <definedName name="p" localSheetId="7">#REF!</definedName>
    <definedName name="p" localSheetId="8">#REF!</definedName>
    <definedName name="p" localSheetId="5">#REF!</definedName>
    <definedName name="p" localSheetId="6">#REF!</definedName>
    <definedName name="p" localSheetId="9">#REF!</definedName>
    <definedName name="p" localSheetId="11">#REF!</definedName>
    <definedName name="p" localSheetId="10">#REF!</definedName>
    <definedName name="p" localSheetId="13">#REF!</definedName>
    <definedName name="p" localSheetId="14">#REF!</definedName>
    <definedName name="p">#REF!</definedName>
    <definedName name="PAGE1" localSheetId="2">#REF!</definedName>
    <definedName name="PAGE1" localSheetId="12">#REF!</definedName>
    <definedName name="PAGE1" localSheetId="3">#REF!</definedName>
    <definedName name="PAGE1" localSheetId="4">#REF!</definedName>
    <definedName name="PAGE1" localSheetId="7">#REF!</definedName>
    <definedName name="PAGE1" localSheetId="8">#REF!</definedName>
    <definedName name="PAGE1" localSheetId="5">#REF!</definedName>
    <definedName name="PAGE1" localSheetId="6">#REF!</definedName>
    <definedName name="PAGE1" localSheetId="9">#REF!</definedName>
    <definedName name="PAGE1" localSheetId="11">#REF!</definedName>
    <definedName name="PAGE1" localSheetId="10">#REF!</definedName>
    <definedName name="PAGE1" localSheetId="13">#REF!</definedName>
    <definedName name="PAGE1" localSheetId="14">#REF!</definedName>
    <definedName name="PAGE1">#REF!</definedName>
    <definedName name="page10" localSheetId="2">#REF!</definedName>
    <definedName name="page10" localSheetId="12">#REF!</definedName>
    <definedName name="page10" localSheetId="3">#REF!</definedName>
    <definedName name="page10" localSheetId="4">#REF!</definedName>
    <definedName name="page10" localSheetId="7">#REF!</definedName>
    <definedName name="page10" localSheetId="8">#REF!</definedName>
    <definedName name="page10" localSheetId="5">#REF!</definedName>
    <definedName name="page10" localSheetId="6">#REF!</definedName>
    <definedName name="page10" localSheetId="9">#REF!</definedName>
    <definedName name="page10" localSheetId="11">#REF!</definedName>
    <definedName name="page10" localSheetId="10">#REF!</definedName>
    <definedName name="page10" localSheetId="13">#REF!</definedName>
    <definedName name="page10" localSheetId="14">#REF!</definedName>
    <definedName name="page10">#REF!</definedName>
    <definedName name="PAGE10_6" localSheetId="2">#REF!</definedName>
    <definedName name="PAGE10_6" localSheetId="12">#REF!</definedName>
    <definedName name="PAGE10_6" localSheetId="3">#REF!</definedName>
    <definedName name="PAGE10_6" localSheetId="4">#REF!</definedName>
    <definedName name="PAGE10_6" localSheetId="7">#REF!</definedName>
    <definedName name="PAGE10_6" localSheetId="8">#REF!</definedName>
    <definedName name="PAGE10_6" localSheetId="5">#REF!</definedName>
    <definedName name="PAGE10_6" localSheetId="6">#REF!</definedName>
    <definedName name="PAGE10_6" localSheetId="9">#REF!</definedName>
    <definedName name="PAGE10_6" localSheetId="11">#REF!</definedName>
    <definedName name="PAGE10_6" localSheetId="10">#REF!</definedName>
    <definedName name="PAGE10_6" localSheetId="13">#REF!</definedName>
    <definedName name="PAGE10_6" localSheetId="14">#REF!</definedName>
    <definedName name="PAGE10_6">#REF!</definedName>
    <definedName name="PAGE11_6" localSheetId="2">#REF!</definedName>
    <definedName name="PAGE11_6" localSheetId="12">#REF!</definedName>
    <definedName name="PAGE11_6" localSheetId="3">#REF!</definedName>
    <definedName name="PAGE11_6" localSheetId="4">#REF!</definedName>
    <definedName name="PAGE11_6" localSheetId="7">#REF!</definedName>
    <definedName name="PAGE11_6" localSheetId="8">#REF!</definedName>
    <definedName name="PAGE11_6" localSheetId="5">#REF!</definedName>
    <definedName name="PAGE11_6" localSheetId="6">#REF!</definedName>
    <definedName name="PAGE11_6" localSheetId="9">#REF!</definedName>
    <definedName name="PAGE11_6" localSheetId="11">#REF!</definedName>
    <definedName name="PAGE11_6" localSheetId="10">#REF!</definedName>
    <definedName name="PAGE11_6" localSheetId="13">#REF!</definedName>
    <definedName name="PAGE11_6" localSheetId="14">#REF!</definedName>
    <definedName name="PAGE11_6">#REF!</definedName>
    <definedName name="PAGE12_6" localSheetId="2">#REF!</definedName>
    <definedName name="PAGE12_6" localSheetId="12">#REF!</definedName>
    <definedName name="PAGE12_6" localSheetId="3">#REF!</definedName>
    <definedName name="PAGE12_6" localSheetId="4">#REF!</definedName>
    <definedName name="PAGE12_6" localSheetId="7">#REF!</definedName>
    <definedName name="PAGE12_6" localSheetId="8">#REF!</definedName>
    <definedName name="PAGE12_6" localSheetId="5">#REF!</definedName>
    <definedName name="PAGE12_6" localSheetId="6">#REF!</definedName>
    <definedName name="PAGE12_6" localSheetId="9">#REF!</definedName>
    <definedName name="PAGE12_6" localSheetId="11">#REF!</definedName>
    <definedName name="PAGE12_6" localSheetId="10">#REF!</definedName>
    <definedName name="PAGE12_6" localSheetId="13">#REF!</definedName>
    <definedName name="PAGE12_6" localSheetId="14">#REF!</definedName>
    <definedName name="PAGE12_6">#REF!</definedName>
    <definedName name="PAGE14" localSheetId="2">#REF!</definedName>
    <definedName name="PAGE14" localSheetId="12">#REF!</definedName>
    <definedName name="PAGE14" localSheetId="3">#REF!</definedName>
    <definedName name="PAGE14" localSheetId="4">#REF!</definedName>
    <definedName name="PAGE14" localSheetId="7">#REF!</definedName>
    <definedName name="PAGE14" localSheetId="8">#REF!</definedName>
    <definedName name="PAGE14" localSheetId="5">#REF!</definedName>
    <definedName name="PAGE14" localSheetId="6">#REF!</definedName>
    <definedName name="PAGE14" localSheetId="9">#REF!</definedName>
    <definedName name="PAGE14" localSheetId="11">#REF!</definedName>
    <definedName name="PAGE14" localSheetId="10">#REF!</definedName>
    <definedName name="PAGE14" localSheetId="13">#REF!</definedName>
    <definedName name="PAGE14" localSheetId="14">#REF!</definedName>
    <definedName name="PAGE14">#REF!</definedName>
    <definedName name="PAGE15" localSheetId="2">#REF!</definedName>
    <definedName name="PAGE15" localSheetId="12">#REF!</definedName>
    <definedName name="PAGE15" localSheetId="3">#REF!</definedName>
    <definedName name="PAGE15" localSheetId="4">#REF!</definedName>
    <definedName name="PAGE15" localSheetId="7">#REF!</definedName>
    <definedName name="PAGE15" localSheetId="8">#REF!</definedName>
    <definedName name="PAGE15" localSheetId="5">#REF!</definedName>
    <definedName name="PAGE15" localSheetId="6">#REF!</definedName>
    <definedName name="PAGE15" localSheetId="9">#REF!</definedName>
    <definedName name="PAGE15" localSheetId="11">#REF!</definedName>
    <definedName name="PAGE15" localSheetId="10">#REF!</definedName>
    <definedName name="PAGE15" localSheetId="13">#REF!</definedName>
    <definedName name="PAGE15" localSheetId="14">#REF!</definedName>
    <definedName name="PAGE15">#REF!</definedName>
    <definedName name="PAGE16" localSheetId="2">#REF!</definedName>
    <definedName name="PAGE16" localSheetId="12">#REF!</definedName>
    <definedName name="PAGE16" localSheetId="3">#REF!</definedName>
    <definedName name="PAGE16" localSheetId="4">#REF!</definedName>
    <definedName name="PAGE16" localSheetId="7">#REF!</definedName>
    <definedName name="PAGE16" localSheetId="8">#REF!</definedName>
    <definedName name="PAGE16" localSheetId="5">#REF!</definedName>
    <definedName name="PAGE16" localSheetId="6">#REF!</definedName>
    <definedName name="PAGE16" localSheetId="9">#REF!</definedName>
    <definedName name="PAGE16" localSheetId="11">#REF!</definedName>
    <definedName name="PAGE16" localSheetId="10">#REF!</definedName>
    <definedName name="PAGE16" localSheetId="13">#REF!</definedName>
    <definedName name="PAGE16" localSheetId="14">#REF!</definedName>
    <definedName name="PAGE16">#REF!</definedName>
    <definedName name="PAGE17" localSheetId="2">#REF!</definedName>
    <definedName name="PAGE17" localSheetId="12">#REF!</definedName>
    <definedName name="PAGE17" localSheetId="3">#REF!</definedName>
    <definedName name="PAGE17" localSheetId="4">#REF!</definedName>
    <definedName name="PAGE17" localSheetId="7">#REF!</definedName>
    <definedName name="PAGE17" localSheetId="8">#REF!</definedName>
    <definedName name="PAGE17" localSheetId="5">#REF!</definedName>
    <definedName name="PAGE17" localSheetId="6">#REF!</definedName>
    <definedName name="PAGE17" localSheetId="9">#REF!</definedName>
    <definedName name="PAGE17" localSheetId="11">#REF!</definedName>
    <definedName name="PAGE17" localSheetId="10">#REF!</definedName>
    <definedName name="PAGE17" localSheetId="13">#REF!</definedName>
    <definedName name="PAGE17" localSheetId="14">#REF!</definedName>
    <definedName name="PAGE17">#REF!</definedName>
    <definedName name="PAGE18" localSheetId="2">#REF!</definedName>
    <definedName name="PAGE18" localSheetId="12">#REF!</definedName>
    <definedName name="PAGE18" localSheetId="3">#REF!</definedName>
    <definedName name="PAGE18" localSheetId="4">#REF!</definedName>
    <definedName name="PAGE18" localSheetId="7">#REF!</definedName>
    <definedName name="PAGE18" localSheetId="8">#REF!</definedName>
    <definedName name="PAGE18" localSheetId="5">#REF!</definedName>
    <definedName name="PAGE18" localSheetId="6">#REF!</definedName>
    <definedName name="PAGE18" localSheetId="9">#REF!</definedName>
    <definedName name="PAGE18" localSheetId="11">#REF!</definedName>
    <definedName name="PAGE18" localSheetId="10">#REF!</definedName>
    <definedName name="PAGE18" localSheetId="13">#REF!</definedName>
    <definedName name="PAGE18" localSheetId="14">#REF!</definedName>
    <definedName name="PAGE18">#REF!</definedName>
    <definedName name="PAGE19" localSheetId="2">#REF!</definedName>
    <definedName name="PAGE19" localSheetId="12">#REF!</definedName>
    <definedName name="PAGE19" localSheetId="3">#REF!</definedName>
    <definedName name="PAGE19" localSheetId="4">#REF!</definedName>
    <definedName name="PAGE19" localSheetId="7">#REF!</definedName>
    <definedName name="PAGE19" localSheetId="8">#REF!</definedName>
    <definedName name="PAGE19" localSheetId="5">#REF!</definedName>
    <definedName name="PAGE19" localSheetId="6">#REF!</definedName>
    <definedName name="PAGE19" localSheetId="9">#REF!</definedName>
    <definedName name="PAGE19" localSheetId="11">#REF!</definedName>
    <definedName name="PAGE19" localSheetId="10">#REF!</definedName>
    <definedName name="PAGE19" localSheetId="13">#REF!</definedName>
    <definedName name="PAGE19" localSheetId="14">#REF!</definedName>
    <definedName name="PAGE19">#REF!</definedName>
    <definedName name="PAGE2" localSheetId="2">#REF!</definedName>
    <definedName name="PAGE2" localSheetId="12">#REF!</definedName>
    <definedName name="PAGE2" localSheetId="3">#REF!</definedName>
    <definedName name="PAGE2" localSheetId="4">#REF!</definedName>
    <definedName name="PAGE2" localSheetId="7">#REF!</definedName>
    <definedName name="PAGE2" localSheetId="8">#REF!</definedName>
    <definedName name="PAGE2" localSheetId="5">#REF!</definedName>
    <definedName name="PAGE2" localSheetId="6">#REF!</definedName>
    <definedName name="PAGE2" localSheetId="9">#REF!</definedName>
    <definedName name="PAGE2" localSheetId="11">#REF!</definedName>
    <definedName name="PAGE2" localSheetId="10">#REF!</definedName>
    <definedName name="PAGE2" localSheetId="13">#REF!</definedName>
    <definedName name="PAGE2" localSheetId="14">#REF!</definedName>
    <definedName name="PAGE2">#REF!</definedName>
    <definedName name="PAGE2_6" localSheetId="2">#REF!</definedName>
    <definedName name="PAGE2_6" localSheetId="12">#REF!</definedName>
    <definedName name="PAGE2_6" localSheetId="3">#REF!</definedName>
    <definedName name="PAGE2_6" localSheetId="4">#REF!</definedName>
    <definedName name="PAGE2_6" localSheetId="7">#REF!</definedName>
    <definedName name="PAGE2_6" localSheetId="8">#REF!</definedName>
    <definedName name="PAGE2_6" localSheetId="5">#REF!</definedName>
    <definedName name="PAGE2_6" localSheetId="6">#REF!</definedName>
    <definedName name="PAGE2_6" localSheetId="9">#REF!</definedName>
    <definedName name="PAGE2_6" localSheetId="11">#REF!</definedName>
    <definedName name="PAGE2_6" localSheetId="10">#REF!</definedName>
    <definedName name="PAGE2_6" localSheetId="13">#REF!</definedName>
    <definedName name="PAGE2_6" localSheetId="14">#REF!</definedName>
    <definedName name="PAGE2_6">#REF!</definedName>
    <definedName name="PAGE20" localSheetId="2">#REF!</definedName>
    <definedName name="PAGE20" localSheetId="12">#REF!</definedName>
    <definedName name="PAGE20" localSheetId="3">#REF!</definedName>
    <definedName name="PAGE20" localSheetId="4">#REF!</definedName>
    <definedName name="PAGE20" localSheetId="7">#REF!</definedName>
    <definedName name="PAGE20" localSheetId="8">#REF!</definedName>
    <definedName name="PAGE20" localSheetId="5">#REF!</definedName>
    <definedName name="PAGE20" localSheetId="6">#REF!</definedName>
    <definedName name="PAGE20" localSheetId="9">#REF!</definedName>
    <definedName name="PAGE20" localSheetId="11">#REF!</definedName>
    <definedName name="PAGE20" localSheetId="10">#REF!</definedName>
    <definedName name="PAGE20" localSheetId="13">#REF!</definedName>
    <definedName name="PAGE20" localSheetId="14">#REF!</definedName>
    <definedName name="PAGE20">#REF!</definedName>
    <definedName name="PAGE21" localSheetId="2">#REF!</definedName>
    <definedName name="PAGE21" localSheetId="12">#REF!</definedName>
    <definedName name="PAGE21" localSheetId="3">#REF!</definedName>
    <definedName name="PAGE21" localSheetId="4">#REF!</definedName>
    <definedName name="PAGE21" localSheetId="7">#REF!</definedName>
    <definedName name="PAGE21" localSheetId="8">#REF!</definedName>
    <definedName name="PAGE21" localSheetId="5">#REF!</definedName>
    <definedName name="PAGE21" localSheetId="6">#REF!</definedName>
    <definedName name="PAGE21" localSheetId="9">#REF!</definedName>
    <definedName name="PAGE21" localSheetId="11">#REF!</definedName>
    <definedName name="PAGE21" localSheetId="10">#REF!</definedName>
    <definedName name="PAGE21" localSheetId="13">#REF!</definedName>
    <definedName name="PAGE21" localSheetId="14">#REF!</definedName>
    <definedName name="PAGE21">#REF!</definedName>
    <definedName name="PAGE210" localSheetId="2">#REF!</definedName>
    <definedName name="PAGE210" localSheetId="12">#REF!</definedName>
    <definedName name="PAGE210" localSheetId="3">#REF!</definedName>
    <definedName name="PAGE210" localSheetId="4">#REF!</definedName>
    <definedName name="PAGE210" localSheetId="7">#REF!</definedName>
    <definedName name="PAGE210" localSheetId="8">#REF!</definedName>
    <definedName name="PAGE210" localSheetId="5">#REF!</definedName>
    <definedName name="PAGE210" localSheetId="6">#REF!</definedName>
    <definedName name="PAGE210" localSheetId="9">#REF!</definedName>
    <definedName name="PAGE210" localSheetId="11">#REF!</definedName>
    <definedName name="PAGE210" localSheetId="10">#REF!</definedName>
    <definedName name="PAGE210" localSheetId="13">#REF!</definedName>
    <definedName name="PAGE210" localSheetId="14">#REF!</definedName>
    <definedName name="PAGE210">#REF!</definedName>
    <definedName name="PAGE22" localSheetId="2">#REF!</definedName>
    <definedName name="PAGE22" localSheetId="12">#REF!</definedName>
    <definedName name="PAGE22" localSheetId="3">#REF!</definedName>
    <definedName name="PAGE22" localSheetId="4">#REF!</definedName>
    <definedName name="PAGE22" localSheetId="7">#REF!</definedName>
    <definedName name="PAGE22" localSheetId="8">#REF!</definedName>
    <definedName name="PAGE22" localSheetId="5">#REF!</definedName>
    <definedName name="PAGE22" localSheetId="6">#REF!</definedName>
    <definedName name="PAGE22" localSheetId="9">#REF!</definedName>
    <definedName name="PAGE22" localSheetId="11">#REF!</definedName>
    <definedName name="PAGE22" localSheetId="10">#REF!</definedName>
    <definedName name="PAGE22" localSheetId="13">#REF!</definedName>
    <definedName name="PAGE22" localSheetId="14">#REF!</definedName>
    <definedName name="PAGE22">#REF!</definedName>
    <definedName name="PAGE23" localSheetId="2">#REF!</definedName>
    <definedName name="PAGE23" localSheetId="12">#REF!</definedName>
    <definedName name="PAGE23" localSheetId="3">#REF!</definedName>
    <definedName name="PAGE23" localSheetId="4">#REF!</definedName>
    <definedName name="PAGE23" localSheetId="7">#REF!</definedName>
    <definedName name="PAGE23" localSheetId="8">#REF!</definedName>
    <definedName name="PAGE23" localSheetId="5">#REF!</definedName>
    <definedName name="PAGE23" localSheetId="6">#REF!</definedName>
    <definedName name="PAGE23" localSheetId="9">#REF!</definedName>
    <definedName name="PAGE23" localSheetId="11">#REF!</definedName>
    <definedName name="PAGE23" localSheetId="10">#REF!</definedName>
    <definedName name="PAGE23" localSheetId="13">#REF!</definedName>
    <definedName name="PAGE23" localSheetId="14">#REF!</definedName>
    <definedName name="PAGE23">#REF!</definedName>
    <definedName name="PAGE24" localSheetId="2">#REF!</definedName>
    <definedName name="PAGE24" localSheetId="12">#REF!</definedName>
    <definedName name="PAGE24" localSheetId="3">#REF!</definedName>
    <definedName name="PAGE24" localSheetId="4">#REF!</definedName>
    <definedName name="PAGE24" localSheetId="7">#REF!</definedName>
    <definedName name="PAGE24" localSheetId="8">#REF!</definedName>
    <definedName name="PAGE24" localSheetId="5">#REF!</definedName>
    <definedName name="PAGE24" localSheetId="6">#REF!</definedName>
    <definedName name="PAGE24" localSheetId="9">#REF!</definedName>
    <definedName name="PAGE24" localSheetId="11">#REF!</definedName>
    <definedName name="PAGE24" localSheetId="10">#REF!</definedName>
    <definedName name="PAGE24" localSheetId="13">#REF!</definedName>
    <definedName name="PAGE24" localSheetId="14">#REF!</definedName>
    <definedName name="PAGE24">#REF!</definedName>
    <definedName name="PAGE25" localSheetId="2">#REF!</definedName>
    <definedName name="PAGE25" localSheetId="12">#REF!</definedName>
    <definedName name="PAGE25" localSheetId="3">#REF!</definedName>
    <definedName name="PAGE25" localSheetId="4">#REF!</definedName>
    <definedName name="PAGE25" localSheetId="7">#REF!</definedName>
    <definedName name="PAGE25" localSheetId="8">#REF!</definedName>
    <definedName name="PAGE25" localSheetId="5">#REF!</definedName>
    <definedName name="PAGE25" localSheetId="6">#REF!</definedName>
    <definedName name="PAGE25" localSheetId="9">#REF!</definedName>
    <definedName name="PAGE25" localSheetId="11">#REF!</definedName>
    <definedName name="PAGE25" localSheetId="10">#REF!</definedName>
    <definedName name="PAGE25" localSheetId="13">#REF!</definedName>
    <definedName name="PAGE25" localSheetId="14">#REF!</definedName>
    <definedName name="PAGE25">#REF!</definedName>
    <definedName name="PAGE26" localSheetId="2">#REF!</definedName>
    <definedName name="PAGE26" localSheetId="12">#REF!</definedName>
    <definedName name="PAGE26" localSheetId="3">#REF!</definedName>
    <definedName name="PAGE26" localSheetId="4">#REF!</definedName>
    <definedName name="PAGE26" localSheetId="7">#REF!</definedName>
    <definedName name="PAGE26" localSheetId="8">#REF!</definedName>
    <definedName name="PAGE26" localSheetId="5">#REF!</definedName>
    <definedName name="PAGE26" localSheetId="6">#REF!</definedName>
    <definedName name="PAGE26" localSheetId="9">#REF!</definedName>
    <definedName name="PAGE26" localSheetId="11">#REF!</definedName>
    <definedName name="PAGE26" localSheetId="10">#REF!</definedName>
    <definedName name="PAGE26" localSheetId="13">#REF!</definedName>
    <definedName name="PAGE26" localSheetId="14">#REF!</definedName>
    <definedName name="PAGE26">#REF!</definedName>
    <definedName name="PAGE27" localSheetId="2">#REF!</definedName>
    <definedName name="PAGE27" localSheetId="12">#REF!</definedName>
    <definedName name="PAGE27" localSheetId="3">#REF!</definedName>
    <definedName name="PAGE27" localSheetId="4">#REF!</definedName>
    <definedName name="PAGE27" localSheetId="7">#REF!</definedName>
    <definedName name="PAGE27" localSheetId="8">#REF!</definedName>
    <definedName name="PAGE27" localSheetId="5">#REF!</definedName>
    <definedName name="PAGE27" localSheetId="6">#REF!</definedName>
    <definedName name="PAGE27" localSheetId="9">#REF!</definedName>
    <definedName name="PAGE27" localSheetId="11">#REF!</definedName>
    <definedName name="PAGE27" localSheetId="10">#REF!</definedName>
    <definedName name="PAGE27" localSheetId="13">#REF!</definedName>
    <definedName name="PAGE27" localSheetId="14">#REF!</definedName>
    <definedName name="PAGE27">#REF!</definedName>
    <definedName name="PAGE28" localSheetId="2">#REF!</definedName>
    <definedName name="PAGE28" localSheetId="12">#REF!</definedName>
    <definedName name="PAGE28" localSheetId="3">#REF!</definedName>
    <definedName name="PAGE28" localSheetId="4">#REF!</definedName>
    <definedName name="PAGE28" localSheetId="7">#REF!</definedName>
    <definedName name="PAGE28" localSheetId="8">#REF!</definedName>
    <definedName name="PAGE28" localSheetId="5">#REF!</definedName>
    <definedName name="PAGE28" localSheetId="6">#REF!</definedName>
    <definedName name="PAGE28" localSheetId="9">#REF!</definedName>
    <definedName name="PAGE28" localSheetId="11">#REF!</definedName>
    <definedName name="PAGE28" localSheetId="10">#REF!</definedName>
    <definedName name="PAGE28" localSheetId="13">#REF!</definedName>
    <definedName name="PAGE28" localSheetId="14">#REF!</definedName>
    <definedName name="PAGE28">#REF!</definedName>
    <definedName name="PAGE29" localSheetId="2">#REF!</definedName>
    <definedName name="PAGE29" localSheetId="12">#REF!</definedName>
    <definedName name="PAGE29" localSheetId="3">#REF!</definedName>
    <definedName name="PAGE29" localSheetId="4">#REF!</definedName>
    <definedName name="PAGE29" localSheetId="7">#REF!</definedName>
    <definedName name="PAGE29" localSheetId="8">#REF!</definedName>
    <definedName name="PAGE29" localSheetId="5">#REF!</definedName>
    <definedName name="PAGE29" localSheetId="6">#REF!</definedName>
    <definedName name="PAGE29" localSheetId="9">#REF!</definedName>
    <definedName name="PAGE29" localSheetId="11">#REF!</definedName>
    <definedName name="PAGE29" localSheetId="10">#REF!</definedName>
    <definedName name="PAGE29" localSheetId="13">#REF!</definedName>
    <definedName name="PAGE29" localSheetId="14">#REF!</definedName>
    <definedName name="PAGE29">#REF!</definedName>
    <definedName name="PAGE3_6" localSheetId="2">#REF!</definedName>
    <definedName name="PAGE3_6" localSheetId="12">#REF!</definedName>
    <definedName name="PAGE3_6" localSheetId="3">#REF!</definedName>
    <definedName name="PAGE3_6" localSheetId="4">#REF!</definedName>
    <definedName name="PAGE3_6" localSheetId="7">#REF!</definedName>
    <definedName name="PAGE3_6" localSheetId="8">#REF!</definedName>
    <definedName name="PAGE3_6" localSheetId="5">#REF!</definedName>
    <definedName name="PAGE3_6" localSheetId="6">#REF!</definedName>
    <definedName name="PAGE3_6" localSheetId="9">#REF!</definedName>
    <definedName name="PAGE3_6" localSheetId="11">#REF!</definedName>
    <definedName name="PAGE3_6" localSheetId="10">#REF!</definedName>
    <definedName name="PAGE3_6" localSheetId="13">#REF!</definedName>
    <definedName name="PAGE3_6" localSheetId="14">#REF!</definedName>
    <definedName name="PAGE3_6">#REF!</definedName>
    <definedName name="page34" localSheetId="2">#REF!</definedName>
    <definedName name="page34" localSheetId="12">#REF!</definedName>
    <definedName name="page34" localSheetId="3">#REF!</definedName>
    <definedName name="page34" localSheetId="4">#REF!</definedName>
    <definedName name="page34" localSheetId="7">#REF!</definedName>
    <definedName name="page34" localSheetId="8">#REF!</definedName>
    <definedName name="page34" localSheetId="5">#REF!</definedName>
    <definedName name="page34" localSheetId="6">#REF!</definedName>
    <definedName name="page34" localSheetId="9">#REF!</definedName>
    <definedName name="page34" localSheetId="11">#REF!</definedName>
    <definedName name="page34" localSheetId="10">#REF!</definedName>
    <definedName name="page34" localSheetId="13">#REF!</definedName>
    <definedName name="page34" localSheetId="14">#REF!</definedName>
    <definedName name="page34">#REF!</definedName>
    <definedName name="Page35" localSheetId="2">#REF!</definedName>
    <definedName name="Page35" localSheetId="12">#REF!</definedName>
    <definedName name="Page35" localSheetId="3">#REF!</definedName>
    <definedName name="Page35" localSheetId="4">#REF!</definedName>
    <definedName name="Page35" localSheetId="7">#REF!</definedName>
    <definedName name="Page35" localSheetId="8">#REF!</definedName>
    <definedName name="Page35" localSheetId="5">#REF!</definedName>
    <definedName name="Page35" localSheetId="6">#REF!</definedName>
    <definedName name="Page35" localSheetId="9">#REF!</definedName>
    <definedName name="Page35" localSheetId="11">#REF!</definedName>
    <definedName name="Page35" localSheetId="10">#REF!</definedName>
    <definedName name="Page35" localSheetId="13">#REF!</definedName>
    <definedName name="Page35" localSheetId="14">#REF!</definedName>
    <definedName name="Page35">#REF!</definedName>
    <definedName name="PAGE4_6" localSheetId="2">#REF!</definedName>
    <definedName name="PAGE4_6" localSheetId="12">#REF!</definedName>
    <definedName name="PAGE4_6" localSheetId="3">#REF!</definedName>
    <definedName name="PAGE4_6" localSheetId="4">#REF!</definedName>
    <definedName name="PAGE4_6" localSheetId="7">#REF!</definedName>
    <definedName name="PAGE4_6" localSheetId="8">#REF!</definedName>
    <definedName name="PAGE4_6" localSheetId="5">#REF!</definedName>
    <definedName name="PAGE4_6" localSheetId="6">#REF!</definedName>
    <definedName name="PAGE4_6" localSheetId="9">#REF!</definedName>
    <definedName name="PAGE4_6" localSheetId="11">#REF!</definedName>
    <definedName name="PAGE4_6" localSheetId="10">#REF!</definedName>
    <definedName name="PAGE4_6" localSheetId="13">#REF!</definedName>
    <definedName name="PAGE4_6" localSheetId="14">#REF!</definedName>
    <definedName name="PAGE4_6">#REF!</definedName>
    <definedName name="PAGE5_6" localSheetId="2">#REF!</definedName>
    <definedName name="PAGE5_6" localSheetId="12">#REF!</definedName>
    <definedName name="PAGE5_6" localSheetId="3">#REF!</definedName>
    <definedName name="PAGE5_6" localSheetId="4">#REF!</definedName>
    <definedName name="PAGE5_6" localSheetId="7">#REF!</definedName>
    <definedName name="PAGE5_6" localSheetId="8">#REF!</definedName>
    <definedName name="PAGE5_6" localSheetId="5">#REF!</definedName>
    <definedName name="PAGE5_6" localSheetId="6">#REF!</definedName>
    <definedName name="PAGE5_6" localSheetId="9">#REF!</definedName>
    <definedName name="PAGE5_6" localSheetId="11">#REF!</definedName>
    <definedName name="PAGE5_6" localSheetId="10">#REF!</definedName>
    <definedName name="PAGE5_6" localSheetId="13">#REF!</definedName>
    <definedName name="PAGE5_6" localSheetId="14">#REF!</definedName>
    <definedName name="PAGE5_6">#REF!</definedName>
    <definedName name="page50" localSheetId="2">#REF!</definedName>
    <definedName name="page50" localSheetId="12">#REF!</definedName>
    <definedName name="page50" localSheetId="3">#REF!</definedName>
    <definedName name="page50" localSheetId="4">#REF!</definedName>
    <definedName name="page50" localSheetId="7">#REF!</definedName>
    <definedName name="page50" localSheetId="8">#REF!</definedName>
    <definedName name="page50" localSheetId="5">#REF!</definedName>
    <definedName name="page50" localSheetId="6">#REF!</definedName>
    <definedName name="page50" localSheetId="9">#REF!</definedName>
    <definedName name="page50" localSheetId="11">#REF!</definedName>
    <definedName name="page50" localSheetId="10">#REF!</definedName>
    <definedName name="page50" localSheetId="13">#REF!</definedName>
    <definedName name="page50" localSheetId="14">#REF!</definedName>
    <definedName name="page50">#REF!</definedName>
    <definedName name="page51" localSheetId="2">#REF!</definedName>
    <definedName name="page51" localSheetId="12">#REF!</definedName>
    <definedName name="page51" localSheetId="3">#REF!</definedName>
    <definedName name="page51" localSheetId="4">#REF!</definedName>
    <definedName name="page51" localSheetId="7">#REF!</definedName>
    <definedName name="page51" localSheetId="8">#REF!</definedName>
    <definedName name="page51" localSheetId="5">#REF!</definedName>
    <definedName name="page51" localSheetId="6">#REF!</definedName>
    <definedName name="page51" localSheetId="9">#REF!</definedName>
    <definedName name="page51" localSheetId="11">#REF!</definedName>
    <definedName name="page51" localSheetId="10">#REF!</definedName>
    <definedName name="page51" localSheetId="13">#REF!</definedName>
    <definedName name="page51" localSheetId="14">#REF!</definedName>
    <definedName name="page51">#REF!</definedName>
    <definedName name="page52" localSheetId="2">#REF!</definedName>
    <definedName name="page52" localSheetId="12">#REF!</definedName>
    <definedName name="page52" localSheetId="3">#REF!</definedName>
    <definedName name="page52" localSheetId="4">#REF!</definedName>
    <definedName name="page52" localSheetId="7">#REF!</definedName>
    <definedName name="page52" localSheetId="8">#REF!</definedName>
    <definedName name="page52" localSheetId="5">#REF!</definedName>
    <definedName name="page52" localSheetId="6">#REF!</definedName>
    <definedName name="page52" localSheetId="9">#REF!</definedName>
    <definedName name="page52" localSheetId="11">#REF!</definedName>
    <definedName name="page52" localSheetId="10">#REF!</definedName>
    <definedName name="page52" localSheetId="13">#REF!</definedName>
    <definedName name="page52" localSheetId="14">#REF!</definedName>
    <definedName name="page52">#REF!</definedName>
    <definedName name="PAGE6" localSheetId="2">#REF!</definedName>
    <definedName name="PAGE6" localSheetId="12">#REF!</definedName>
    <definedName name="PAGE6" localSheetId="3">#REF!</definedName>
    <definedName name="PAGE6" localSheetId="4">#REF!</definedName>
    <definedName name="PAGE6" localSheetId="7">#REF!</definedName>
    <definedName name="PAGE6" localSheetId="8">#REF!</definedName>
    <definedName name="PAGE6" localSheetId="5">#REF!</definedName>
    <definedName name="PAGE6" localSheetId="6">#REF!</definedName>
    <definedName name="PAGE6" localSheetId="9">#REF!</definedName>
    <definedName name="PAGE6" localSheetId="11">#REF!</definedName>
    <definedName name="PAGE6" localSheetId="10">#REF!</definedName>
    <definedName name="PAGE6" localSheetId="13">#REF!</definedName>
    <definedName name="PAGE6" localSheetId="14">#REF!</definedName>
    <definedName name="PAGE6">#REF!</definedName>
    <definedName name="PAGE6_6" localSheetId="2">#REF!</definedName>
    <definedName name="PAGE6_6" localSheetId="12">#REF!</definedName>
    <definedName name="PAGE6_6" localSheetId="3">#REF!</definedName>
    <definedName name="PAGE6_6" localSheetId="4">#REF!</definedName>
    <definedName name="PAGE6_6" localSheetId="7">#REF!</definedName>
    <definedName name="PAGE6_6" localSheetId="8">#REF!</definedName>
    <definedName name="PAGE6_6" localSheetId="5">#REF!</definedName>
    <definedName name="PAGE6_6" localSheetId="6">#REF!</definedName>
    <definedName name="PAGE6_6" localSheetId="9">#REF!</definedName>
    <definedName name="PAGE6_6" localSheetId="11">#REF!</definedName>
    <definedName name="PAGE6_6" localSheetId="10">#REF!</definedName>
    <definedName name="PAGE6_6" localSheetId="13">#REF!</definedName>
    <definedName name="PAGE6_6" localSheetId="14">#REF!</definedName>
    <definedName name="PAGE6_6">#REF!</definedName>
    <definedName name="PAGE7" localSheetId="2">#REF!</definedName>
    <definedName name="PAGE7" localSheetId="12">#REF!</definedName>
    <definedName name="PAGE7" localSheetId="3">#REF!</definedName>
    <definedName name="PAGE7" localSheetId="4">#REF!</definedName>
    <definedName name="PAGE7" localSheetId="7">#REF!</definedName>
    <definedName name="PAGE7" localSheetId="8">#REF!</definedName>
    <definedName name="PAGE7" localSheetId="5">#REF!</definedName>
    <definedName name="PAGE7" localSheetId="6">#REF!</definedName>
    <definedName name="PAGE7" localSheetId="9">#REF!</definedName>
    <definedName name="PAGE7" localSheetId="11">#REF!</definedName>
    <definedName name="PAGE7" localSheetId="10">#REF!</definedName>
    <definedName name="PAGE7" localSheetId="13">#REF!</definedName>
    <definedName name="PAGE7" localSheetId="14">#REF!</definedName>
    <definedName name="PAGE7">#REF!</definedName>
    <definedName name="PAGE7_6" localSheetId="2">#REF!</definedName>
    <definedName name="PAGE7_6" localSheetId="12">#REF!</definedName>
    <definedName name="PAGE7_6" localSheetId="3">#REF!</definedName>
    <definedName name="PAGE7_6" localSheetId="4">#REF!</definedName>
    <definedName name="PAGE7_6" localSheetId="7">#REF!</definedName>
    <definedName name="PAGE7_6" localSheetId="8">#REF!</definedName>
    <definedName name="PAGE7_6" localSheetId="5">#REF!</definedName>
    <definedName name="PAGE7_6" localSheetId="6">#REF!</definedName>
    <definedName name="PAGE7_6" localSheetId="9">#REF!</definedName>
    <definedName name="PAGE7_6" localSheetId="11">#REF!</definedName>
    <definedName name="PAGE7_6" localSheetId="10">#REF!</definedName>
    <definedName name="PAGE7_6" localSheetId="13">#REF!</definedName>
    <definedName name="PAGE7_6" localSheetId="14">#REF!</definedName>
    <definedName name="PAGE7_6">#REF!</definedName>
    <definedName name="PAGE8" localSheetId="2">#REF!</definedName>
    <definedName name="PAGE8" localSheetId="12">#REF!</definedName>
    <definedName name="PAGE8" localSheetId="3">#REF!</definedName>
    <definedName name="PAGE8" localSheetId="4">#REF!</definedName>
    <definedName name="PAGE8" localSheetId="7">#REF!</definedName>
    <definedName name="PAGE8" localSheetId="8">#REF!</definedName>
    <definedName name="PAGE8" localSheetId="5">#REF!</definedName>
    <definedName name="PAGE8" localSheetId="6">#REF!</definedName>
    <definedName name="PAGE8" localSheetId="9">#REF!</definedName>
    <definedName name="PAGE8" localSheetId="11">#REF!</definedName>
    <definedName name="PAGE8" localSheetId="10">#REF!</definedName>
    <definedName name="PAGE8" localSheetId="13">#REF!</definedName>
    <definedName name="PAGE8" localSheetId="14">#REF!</definedName>
    <definedName name="PAGE8">#REF!</definedName>
    <definedName name="PAGE8_6U1A" localSheetId="2">#REF!</definedName>
    <definedName name="PAGE8_6U1A" localSheetId="12">#REF!</definedName>
    <definedName name="PAGE8_6U1A" localSheetId="3">#REF!</definedName>
    <definedName name="PAGE8_6U1A" localSheetId="4">#REF!</definedName>
    <definedName name="PAGE8_6U1A" localSheetId="7">#REF!</definedName>
    <definedName name="PAGE8_6U1A" localSheetId="8">#REF!</definedName>
    <definedName name="PAGE8_6U1A" localSheetId="5">#REF!</definedName>
    <definedName name="PAGE8_6U1A" localSheetId="6">#REF!</definedName>
    <definedName name="PAGE8_6U1A" localSheetId="9">#REF!</definedName>
    <definedName name="PAGE8_6U1A" localSheetId="11">#REF!</definedName>
    <definedName name="PAGE8_6U1A" localSheetId="10">#REF!</definedName>
    <definedName name="PAGE8_6U1A" localSheetId="13">#REF!</definedName>
    <definedName name="PAGE8_6U1A" localSheetId="14">#REF!</definedName>
    <definedName name="PAGE8_6U1A">#REF!</definedName>
    <definedName name="PAGE8_6U1B" localSheetId="2">#REF!</definedName>
    <definedName name="PAGE8_6U1B" localSheetId="12">#REF!</definedName>
    <definedName name="PAGE8_6U1B" localSheetId="3">#REF!</definedName>
    <definedName name="PAGE8_6U1B" localSheetId="4">#REF!</definedName>
    <definedName name="PAGE8_6U1B" localSheetId="7">#REF!</definedName>
    <definedName name="PAGE8_6U1B" localSheetId="8">#REF!</definedName>
    <definedName name="PAGE8_6U1B" localSheetId="5">#REF!</definedName>
    <definedName name="PAGE8_6U1B" localSheetId="6">#REF!</definedName>
    <definedName name="PAGE8_6U1B" localSheetId="9">#REF!</definedName>
    <definedName name="PAGE8_6U1B" localSheetId="11">#REF!</definedName>
    <definedName name="PAGE8_6U1B" localSheetId="10">#REF!</definedName>
    <definedName name="PAGE8_6U1B" localSheetId="13">#REF!</definedName>
    <definedName name="PAGE8_6U1B" localSheetId="14">#REF!</definedName>
    <definedName name="PAGE8_6U1B">#REF!</definedName>
    <definedName name="PAGE8_6U2A" localSheetId="2">#REF!</definedName>
    <definedName name="PAGE8_6U2A" localSheetId="12">#REF!</definedName>
    <definedName name="PAGE8_6U2A" localSheetId="3">#REF!</definedName>
    <definedName name="PAGE8_6U2A" localSheetId="4">#REF!</definedName>
    <definedName name="PAGE8_6U2A" localSheetId="7">#REF!</definedName>
    <definedName name="PAGE8_6U2A" localSheetId="8">#REF!</definedName>
    <definedName name="PAGE8_6U2A" localSheetId="5">#REF!</definedName>
    <definedName name="PAGE8_6U2A" localSheetId="6">#REF!</definedName>
    <definedName name="PAGE8_6U2A" localSheetId="9">#REF!</definedName>
    <definedName name="PAGE8_6U2A" localSheetId="11">#REF!</definedName>
    <definedName name="PAGE8_6U2A" localSheetId="10">#REF!</definedName>
    <definedName name="PAGE8_6U2A" localSheetId="13">#REF!</definedName>
    <definedName name="PAGE8_6U2A" localSheetId="14">#REF!</definedName>
    <definedName name="PAGE8_6U2A">#REF!</definedName>
    <definedName name="PAGE8_6U2B" localSheetId="2">#REF!</definedName>
    <definedName name="PAGE8_6U2B" localSheetId="12">#REF!</definedName>
    <definedName name="PAGE8_6U2B" localSheetId="3">#REF!</definedName>
    <definedName name="PAGE8_6U2B" localSheetId="4">#REF!</definedName>
    <definedName name="PAGE8_6U2B" localSheetId="7">#REF!</definedName>
    <definedName name="PAGE8_6U2B" localSheetId="8">#REF!</definedName>
    <definedName name="PAGE8_6U2B" localSheetId="5">#REF!</definedName>
    <definedName name="PAGE8_6U2B" localSheetId="6">#REF!</definedName>
    <definedName name="PAGE8_6U2B" localSheetId="9">#REF!</definedName>
    <definedName name="PAGE8_6U2B" localSheetId="11">#REF!</definedName>
    <definedName name="PAGE8_6U2B" localSheetId="10">#REF!</definedName>
    <definedName name="PAGE8_6U2B" localSheetId="13">#REF!</definedName>
    <definedName name="PAGE8_6U2B" localSheetId="14">#REF!</definedName>
    <definedName name="PAGE8_6U2B">#REF!</definedName>
    <definedName name="PAGE8_6U3A" localSheetId="2">#REF!</definedName>
    <definedName name="PAGE8_6U3A" localSheetId="12">#REF!</definedName>
    <definedName name="PAGE8_6U3A" localSheetId="3">#REF!</definedName>
    <definedName name="PAGE8_6U3A" localSheetId="4">#REF!</definedName>
    <definedName name="PAGE8_6U3A" localSheetId="7">#REF!</definedName>
    <definedName name="PAGE8_6U3A" localSheetId="8">#REF!</definedName>
    <definedName name="PAGE8_6U3A" localSheetId="5">#REF!</definedName>
    <definedName name="PAGE8_6U3A" localSheetId="6">#REF!</definedName>
    <definedName name="PAGE8_6U3A" localSheetId="9">#REF!</definedName>
    <definedName name="PAGE8_6U3A" localSheetId="11">#REF!</definedName>
    <definedName name="PAGE8_6U3A" localSheetId="10">#REF!</definedName>
    <definedName name="PAGE8_6U3A" localSheetId="13">#REF!</definedName>
    <definedName name="PAGE8_6U3A" localSheetId="14">#REF!</definedName>
    <definedName name="PAGE8_6U3A">#REF!</definedName>
    <definedName name="PAGE8_6U3B" localSheetId="2">#REF!</definedName>
    <definedName name="PAGE8_6U3B" localSheetId="12">#REF!</definedName>
    <definedName name="PAGE8_6U3B" localSheetId="3">#REF!</definedName>
    <definedName name="PAGE8_6U3B" localSheetId="4">#REF!</definedName>
    <definedName name="PAGE8_6U3B" localSheetId="7">#REF!</definedName>
    <definedName name="PAGE8_6U3B" localSheetId="8">#REF!</definedName>
    <definedName name="PAGE8_6U3B" localSheetId="5">#REF!</definedName>
    <definedName name="PAGE8_6U3B" localSheetId="6">#REF!</definedName>
    <definedName name="PAGE8_6U3B" localSheetId="9">#REF!</definedName>
    <definedName name="PAGE8_6U3B" localSheetId="11">#REF!</definedName>
    <definedName name="PAGE8_6U3B" localSheetId="10">#REF!</definedName>
    <definedName name="PAGE8_6U3B" localSheetId="13">#REF!</definedName>
    <definedName name="PAGE8_6U3B" localSheetId="14">#REF!</definedName>
    <definedName name="PAGE8_6U3B">#REF!</definedName>
    <definedName name="PAGE9" localSheetId="2">#REF!</definedName>
    <definedName name="PAGE9" localSheetId="12">#REF!</definedName>
    <definedName name="PAGE9" localSheetId="3">#REF!</definedName>
    <definedName name="PAGE9" localSheetId="4">#REF!</definedName>
    <definedName name="PAGE9" localSheetId="7">#REF!</definedName>
    <definedName name="PAGE9" localSheetId="8">#REF!</definedName>
    <definedName name="PAGE9" localSheetId="5">#REF!</definedName>
    <definedName name="PAGE9" localSheetId="6">#REF!</definedName>
    <definedName name="PAGE9" localSheetId="9">#REF!</definedName>
    <definedName name="PAGE9" localSheetId="11">#REF!</definedName>
    <definedName name="PAGE9" localSheetId="10">#REF!</definedName>
    <definedName name="PAGE9" localSheetId="13">#REF!</definedName>
    <definedName name="PAGE9" localSheetId="14">#REF!</definedName>
    <definedName name="PAGE9">#REF!</definedName>
    <definedName name="PAGE9_6" localSheetId="2">#REF!</definedName>
    <definedName name="PAGE9_6" localSheetId="12">#REF!</definedName>
    <definedName name="PAGE9_6" localSheetId="3">#REF!</definedName>
    <definedName name="PAGE9_6" localSheetId="4">#REF!</definedName>
    <definedName name="PAGE9_6" localSheetId="7">#REF!</definedName>
    <definedName name="PAGE9_6" localSheetId="8">#REF!</definedName>
    <definedName name="PAGE9_6" localSheetId="5">#REF!</definedName>
    <definedName name="PAGE9_6" localSheetId="6">#REF!</definedName>
    <definedName name="PAGE9_6" localSheetId="9">#REF!</definedName>
    <definedName name="PAGE9_6" localSheetId="11">#REF!</definedName>
    <definedName name="PAGE9_6" localSheetId="10">#REF!</definedName>
    <definedName name="PAGE9_6" localSheetId="13">#REF!</definedName>
    <definedName name="PAGE9_6" localSheetId="14">#REF!</definedName>
    <definedName name="PAGE9_6">#REF!</definedName>
    <definedName name="Pop_Ratio" localSheetId="2">#REF!</definedName>
    <definedName name="Pop_Ratio" localSheetId="12">#REF!</definedName>
    <definedName name="Pop_Ratio" localSheetId="3">#REF!</definedName>
    <definedName name="Pop_Ratio" localSheetId="4">#REF!</definedName>
    <definedName name="Pop_Ratio" localSheetId="7">#REF!</definedName>
    <definedName name="Pop_Ratio" localSheetId="8">#REF!</definedName>
    <definedName name="Pop_Ratio" localSheetId="5">#REF!</definedName>
    <definedName name="Pop_Ratio" localSheetId="6">#REF!</definedName>
    <definedName name="Pop_Ratio" localSheetId="9">#REF!</definedName>
    <definedName name="Pop_Ratio" localSheetId="11">#REF!</definedName>
    <definedName name="Pop_Ratio" localSheetId="10">#REF!</definedName>
    <definedName name="Pop_Ratio" localSheetId="13">#REF!</definedName>
    <definedName name="Pop_Ratio" localSheetId="14">#REF!</definedName>
    <definedName name="Pop_Ratio">#REF!</definedName>
    <definedName name="PRF_1" localSheetId="2">#REF!</definedName>
    <definedName name="PRF_1" localSheetId="12">#REF!</definedName>
    <definedName name="PRF_1" localSheetId="3">#REF!</definedName>
    <definedName name="PRF_1" localSheetId="4">#REF!</definedName>
    <definedName name="PRF_1" localSheetId="7">#REF!</definedName>
    <definedName name="PRF_1" localSheetId="8">#REF!</definedName>
    <definedName name="PRF_1" localSheetId="5">#REF!</definedName>
    <definedName name="PRF_1" localSheetId="6">#REF!</definedName>
    <definedName name="PRF_1" localSheetId="9">#REF!</definedName>
    <definedName name="PRF_1" localSheetId="11">#REF!</definedName>
    <definedName name="PRF_1" localSheetId="10">#REF!</definedName>
    <definedName name="PRF_1" localSheetId="13">#REF!</definedName>
    <definedName name="PRF_1" localSheetId="14">#REF!</definedName>
    <definedName name="PRF_1">#REF!</definedName>
    <definedName name="PRF_2_P1" localSheetId="2">#REF!</definedName>
    <definedName name="PRF_2_P1" localSheetId="12">#REF!</definedName>
    <definedName name="PRF_2_P1" localSheetId="3">#REF!</definedName>
    <definedName name="PRF_2_P1" localSheetId="4">#REF!</definedName>
    <definedName name="PRF_2_P1" localSheetId="7">#REF!</definedName>
    <definedName name="PRF_2_P1" localSheetId="8">#REF!</definedName>
    <definedName name="PRF_2_P1" localSheetId="5">#REF!</definedName>
    <definedName name="PRF_2_P1" localSheetId="6">#REF!</definedName>
    <definedName name="PRF_2_P1" localSheetId="9">#REF!</definedName>
    <definedName name="PRF_2_P1" localSheetId="11">#REF!</definedName>
    <definedName name="PRF_2_P1" localSheetId="10">#REF!</definedName>
    <definedName name="PRF_2_P1" localSheetId="13">#REF!</definedName>
    <definedName name="PRF_2_P1" localSheetId="14">#REF!</definedName>
    <definedName name="PRF_2_P1">#REF!</definedName>
    <definedName name="PRF_2_P2" localSheetId="2">#REF!</definedName>
    <definedName name="PRF_2_P2" localSheetId="12">#REF!</definedName>
    <definedName name="PRF_2_P2" localSheetId="3">#REF!</definedName>
    <definedName name="PRF_2_P2" localSheetId="4">#REF!</definedName>
    <definedName name="PRF_2_P2" localSheetId="7">#REF!</definedName>
    <definedName name="PRF_2_P2" localSheetId="8">#REF!</definedName>
    <definedName name="PRF_2_P2" localSheetId="5">#REF!</definedName>
    <definedName name="PRF_2_P2" localSheetId="6">#REF!</definedName>
    <definedName name="PRF_2_P2" localSheetId="9">#REF!</definedName>
    <definedName name="PRF_2_P2" localSheetId="11">#REF!</definedName>
    <definedName name="PRF_2_P2" localSheetId="10">#REF!</definedName>
    <definedName name="PRF_2_P2" localSheetId="13">#REF!</definedName>
    <definedName name="PRF_2_P2" localSheetId="14">#REF!</definedName>
    <definedName name="PRF_2_P2">#REF!</definedName>
    <definedName name="PRF_3_AN1" localSheetId="2">#REF!</definedName>
    <definedName name="PRF_3_AN1" localSheetId="12">#REF!</definedName>
    <definedName name="PRF_3_AN1" localSheetId="3">#REF!</definedName>
    <definedName name="PRF_3_AN1" localSheetId="4">#REF!</definedName>
    <definedName name="PRF_3_AN1" localSheetId="7">#REF!</definedName>
    <definedName name="PRF_3_AN1" localSheetId="8">#REF!</definedName>
    <definedName name="PRF_3_AN1" localSheetId="5">#REF!</definedName>
    <definedName name="PRF_3_AN1" localSheetId="6">#REF!</definedName>
    <definedName name="PRF_3_AN1" localSheetId="9">#REF!</definedName>
    <definedName name="PRF_3_AN1" localSheetId="11">#REF!</definedName>
    <definedName name="PRF_3_AN1" localSheetId="10">#REF!</definedName>
    <definedName name="PRF_3_AN1" localSheetId="13">#REF!</definedName>
    <definedName name="PRF_3_AN1" localSheetId="14">#REF!</definedName>
    <definedName name="PRF_3_AN1">#REF!</definedName>
    <definedName name="PRF_3_AN2" localSheetId="2">#REF!</definedName>
    <definedName name="PRF_3_AN2" localSheetId="12">#REF!</definedName>
    <definedName name="PRF_3_AN2" localSheetId="3">#REF!</definedName>
    <definedName name="PRF_3_AN2" localSheetId="4">#REF!</definedName>
    <definedName name="PRF_3_AN2" localSheetId="7">#REF!</definedName>
    <definedName name="PRF_3_AN2" localSheetId="8">#REF!</definedName>
    <definedName name="PRF_3_AN2" localSheetId="5">#REF!</definedName>
    <definedName name="PRF_3_AN2" localSheetId="6">#REF!</definedName>
    <definedName name="PRF_3_AN2" localSheetId="9">#REF!</definedName>
    <definedName name="PRF_3_AN2" localSheetId="11">#REF!</definedName>
    <definedName name="PRF_3_AN2" localSheetId="10">#REF!</definedName>
    <definedName name="PRF_3_AN2" localSheetId="13">#REF!</definedName>
    <definedName name="PRF_3_AN2" localSheetId="14">#REF!</definedName>
    <definedName name="PRF_3_AN2">#REF!</definedName>
    <definedName name="PRF_3_AN3" localSheetId="2">#REF!</definedName>
    <definedName name="PRF_3_AN3" localSheetId="12">#REF!</definedName>
    <definedName name="PRF_3_AN3" localSheetId="3">#REF!</definedName>
    <definedName name="PRF_3_AN3" localSheetId="4">#REF!</definedName>
    <definedName name="PRF_3_AN3" localSheetId="7">#REF!</definedName>
    <definedName name="PRF_3_AN3" localSheetId="8">#REF!</definedName>
    <definedName name="PRF_3_AN3" localSheetId="5">#REF!</definedName>
    <definedName name="PRF_3_AN3" localSheetId="6">#REF!</definedName>
    <definedName name="PRF_3_AN3" localSheetId="9">#REF!</definedName>
    <definedName name="PRF_3_AN3" localSheetId="11">#REF!</definedName>
    <definedName name="PRF_3_AN3" localSheetId="10">#REF!</definedName>
    <definedName name="PRF_3_AN3" localSheetId="13">#REF!</definedName>
    <definedName name="PRF_3_AN3" localSheetId="14">#REF!</definedName>
    <definedName name="PRF_3_AN3">#REF!</definedName>
    <definedName name="_xlnm.Print_Area" localSheetId="2">#REF!</definedName>
    <definedName name="_xlnm.Print_Area" localSheetId="12">#REF!</definedName>
    <definedName name="_xlnm.Print_Area" localSheetId="3">#REF!</definedName>
    <definedName name="_xlnm.Print_Area" localSheetId="4">#REF!</definedName>
    <definedName name="_xlnm.Print_Area" localSheetId="7">#REF!</definedName>
    <definedName name="_xlnm.Print_Area" localSheetId="8">#REF!</definedName>
    <definedName name="_xlnm.Print_Area" localSheetId="5">#REF!</definedName>
    <definedName name="_xlnm.Print_Area" localSheetId="6">#REF!</definedName>
    <definedName name="_xlnm.Print_Area" localSheetId="9">#REF!</definedName>
    <definedName name="_xlnm.Print_Area" localSheetId="11">#REF!</definedName>
    <definedName name="_xlnm.Print_Area" localSheetId="10">#REF!</definedName>
    <definedName name="_xlnm.Print_Area" localSheetId="13">#REF!</definedName>
    <definedName name="_xlnm.Print_Area" localSheetId="14">#REF!</definedName>
    <definedName name="_xlnm.Print_Area">#REF!</definedName>
    <definedName name="PRINT_AREA_MI" localSheetId="2">#REF!</definedName>
    <definedName name="PRINT_AREA_MI" localSheetId="12">#REF!</definedName>
    <definedName name="PRINT_AREA_MI" localSheetId="3">#REF!</definedName>
    <definedName name="PRINT_AREA_MI" localSheetId="4">#REF!</definedName>
    <definedName name="PRINT_AREA_MI" localSheetId="7">#REF!</definedName>
    <definedName name="PRINT_AREA_MI" localSheetId="8">#REF!</definedName>
    <definedName name="PRINT_AREA_MI" localSheetId="5">#REF!</definedName>
    <definedName name="PRINT_AREA_MI" localSheetId="6">#REF!</definedName>
    <definedName name="PRINT_AREA_MI" localSheetId="9">#REF!</definedName>
    <definedName name="PRINT_AREA_MI" localSheetId="11">#REF!</definedName>
    <definedName name="PRINT_AREA_MI" localSheetId="10">#REF!</definedName>
    <definedName name="PRINT_AREA_MI" localSheetId="13">#REF!</definedName>
    <definedName name="PRINT_AREA_MI" localSheetId="14">#REF!</definedName>
    <definedName name="PRINT_AREA_MI">#REF!</definedName>
    <definedName name="q">'[12]A 3.7'!$I$35,'[12]A 3.7'!$I$44</definedName>
    <definedName name="S" localSheetId="2">#REF!</definedName>
    <definedName name="S" localSheetId="12">#REF!</definedName>
    <definedName name="S" localSheetId="3">#REF!</definedName>
    <definedName name="S" localSheetId="4">#REF!</definedName>
    <definedName name="S" localSheetId="7">#REF!</definedName>
    <definedName name="S" localSheetId="8">#REF!</definedName>
    <definedName name="S" localSheetId="5">#REF!</definedName>
    <definedName name="S" localSheetId="6">#REF!</definedName>
    <definedName name="S" localSheetId="9">#REF!</definedName>
    <definedName name="S" localSheetId="11">#REF!</definedName>
    <definedName name="S" localSheetId="10">#REF!</definedName>
    <definedName name="S" localSheetId="13">#REF!</definedName>
    <definedName name="S" localSheetId="14">#REF!</definedName>
    <definedName name="S">#REF!</definedName>
    <definedName name="SECOAL" localSheetId="2">#REF!</definedName>
    <definedName name="SECOAL" localSheetId="12">#REF!</definedName>
    <definedName name="SECOAL" localSheetId="3">#REF!</definedName>
    <definedName name="SECOAL" localSheetId="4">#REF!</definedName>
    <definedName name="SECOAL" localSheetId="7">#REF!</definedName>
    <definedName name="SECOAL" localSheetId="8">#REF!</definedName>
    <definedName name="SECOAL" localSheetId="5">#REF!</definedName>
    <definedName name="SECOAL" localSheetId="6">#REF!</definedName>
    <definedName name="SECOAL" localSheetId="9">#REF!</definedName>
    <definedName name="SECOAL" localSheetId="11">#REF!</definedName>
    <definedName name="SECOAL" localSheetId="10">#REF!</definedName>
    <definedName name="SECOAL" localSheetId="13">#REF!</definedName>
    <definedName name="SECOAL" localSheetId="14">#REF!</definedName>
    <definedName name="SECOAL">#REF!</definedName>
    <definedName name="SEOREP" localSheetId="2">#REF!</definedName>
    <definedName name="SEOREP" localSheetId="12">#REF!</definedName>
    <definedName name="SEOREP" localSheetId="3">#REF!</definedName>
    <definedName name="SEOREP" localSheetId="4">#REF!</definedName>
    <definedName name="SEOREP" localSheetId="7">#REF!</definedName>
    <definedName name="SEOREP" localSheetId="8">#REF!</definedName>
    <definedName name="SEOREP" localSheetId="5">#REF!</definedName>
    <definedName name="SEOREP" localSheetId="6">#REF!</definedName>
    <definedName name="SEOREP" localSheetId="9">#REF!</definedName>
    <definedName name="SEOREP" localSheetId="11">#REF!</definedName>
    <definedName name="SEOREP" localSheetId="10">#REF!</definedName>
    <definedName name="SEOREP" localSheetId="13">#REF!</definedName>
    <definedName name="SEOREP" localSheetId="14">#REF!</definedName>
    <definedName name="SEOREP">#REF!</definedName>
    <definedName name="SEREPORT" localSheetId="2">#REF!</definedName>
    <definedName name="SEREPORT" localSheetId="12">#REF!</definedName>
    <definedName name="SEREPORT" localSheetId="3">#REF!</definedName>
    <definedName name="SEREPORT" localSheetId="4">#REF!</definedName>
    <definedName name="SEREPORT" localSheetId="7">#REF!</definedName>
    <definedName name="SEREPORT" localSheetId="8">#REF!</definedName>
    <definedName name="SEREPORT" localSheetId="5">#REF!</definedName>
    <definedName name="SEREPORT" localSheetId="6">#REF!</definedName>
    <definedName name="SEREPORT" localSheetId="9">#REF!</definedName>
    <definedName name="SEREPORT" localSheetId="11">#REF!</definedName>
    <definedName name="SEREPORT" localSheetId="10">#REF!</definedName>
    <definedName name="SEREPORT" localSheetId="13">#REF!</definedName>
    <definedName name="SEREPORT" localSheetId="14">#REF!</definedName>
    <definedName name="SEREPORT">#REF!</definedName>
    <definedName name="shft1">[7]SUMMERY!$P$1</definedName>
    <definedName name="shftI">[13]SUMMERY!$P$1</definedName>
    <definedName name="t" localSheetId="2">#REF!</definedName>
    <definedName name="t" localSheetId="12">#REF!</definedName>
    <definedName name="t" localSheetId="3">#REF!</definedName>
    <definedName name="t" localSheetId="4">#REF!</definedName>
    <definedName name="t" localSheetId="7">#REF!</definedName>
    <definedName name="t" localSheetId="8">#REF!</definedName>
    <definedName name="t" localSheetId="5">#REF!</definedName>
    <definedName name="t" localSheetId="6">#REF!</definedName>
    <definedName name="t" localSheetId="9">#REF!</definedName>
    <definedName name="t" localSheetId="11">#REF!</definedName>
    <definedName name="t" localSheetId="10">#REF!</definedName>
    <definedName name="t" localSheetId="13">#REF!</definedName>
    <definedName name="t" localSheetId="14">#REF!</definedName>
    <definedName name="t">#REF!</definedName>
    <definedName name="TaxPaid10">[6]Assumptions!$B$22</definedName>
    <definedName name="TaxRate11">[6]Assumptions!$B$20</definedName>
    <definedName name="Taxrate12" localSheetId="2">#REF!</definedName>
    <definedName name="Taxrate12" localSheetId="12">#REF!</definedName>
    <definedName name="Taxrate12" localSheetId="3">#REF!</definedName>
    <definedName name="Taxrate12" localSheetId="4">#REF!</definedName>
    <definedName name="Taxrate12" localSheetId="7">#REF!</definedName>
    <definedName name="Taxrate12" localSheetId="8">#REF!</definedName>
    <definedName name="Taxrate12" localSheetId="5">#REF!</definedName>
    <definedName name="Taxrate12" localSheetId="6">#REF!</definedName>
    <definedName name="Taxrate12" localSheetId="9">#REF!</definedName>
    <definedName name="Taxrate12" localSheetId="11">#REF!</definedName>
    <definedName name="Taxrate12" localSheetId="10">#REF!</definedName>
    <definedName name="Taxrate12" localSheetId="13">#REF!</definedName>
    <definedName name="Taxrate12" localSheetId="14">#REF!</definedName>
    <definedName name="Taxrate12">#REF!</definedName>
    <definedName name="TotalRoE10">[6]Assumptions!$B$23</definedName>
    <definedName name="tripping" localSheetId="2">#REF!</definedName>
    <definedName name="tripping" localSheetId="12">#REF!</definedName>
    <definedName name="tripping" localSheetId="3">#REF!</definedName>
    <definedName name="tripping" localSheetId="4">#REF!</definedName>
    <definedName name="tripping" localSheetId="7">#REF!</definedName>
    <definedName name="tripping" localSheetId="8">#REF!</definedName>
    <definedName name="tripping" localSheetId="5">#REF!</definedName>
    <definedName name="tripping" localSheetId="6">#REF!</definedName>
    <definedName name="tripping" localSheetId="9">#REF!</definedName>
    <definedName name="tripping" localSheetId="11">#REF!</definedName>
    <definedName name="tripping" localSheetId="10">#REF!</definedName>
    <definedName name="tripping" localSheetId="13">#REF!</definedName>
    <definedName name="tripping" localSheetId="14">#REF!</definedName>
    <definedName name="tripping">#REF!</definedName>
    <definedName name="uNIT1" localSheetId="2">#REF!</definedName>
    <definedName name="uNIT1" localSheetId="12">#REF!</definedName>
    <definedName name="uNIT1" localSheetId="3">#REF!</definedName>
    <definedName name="uNIT1" localSheetId="4">#REF!</definedName>
    <definedName name="uNIT1" localSheetId="7">#REF!</definedName>
    <definedName name="uNIT1" localSheetId="8">#REF!</definedName>
    <definedName name="uNIT1" localSheetId="5">#REF!</definedName>
    <definedName name="uNIT1" localSheetId="6">#REF!</definedName>
    <definedName name="uNIT1" localSheetId="9">#REF!</definedName>
    <definedName name="uNIT1" localSheetId="11">#REF!</definedName>
    <definedName name="uNIT1" localSheetId="10">#REF!</definedName>
    <definedName name="uNIT1" localSheetId="13">#REF!</definedName>
    <definedName name="uNIT1" localSheetId="14">#REF!</definedName>
    <definedName name="uNIT1">#REF!</definedName>
    <definedName name="uNIT2" localSheetId="2">#REF!</definedName>
    <definedName name="uNIT2" localSheetId="12">#REF!</definedName>
    <definedName name="uNIT2" localSheetId="3">#REF!</definedName>
    <definedName name="uNIT2" localSheetId="4">#REF!</definedName>
    <definedName name="uNIT2" localSheetId="7">#REF!</definedName>
    <definedName name="uNIT2" localSheetId="8">#REF!</definedName>
    <definedName name="uNIT2" localSheetId="5">#REF!</definedName>
    <definedName name="uNIT2" localSheetId="6">#REF!</definedName>
    <definedName name="uNIT2" localSheetId="9">#REF!</definedName>
    <definedName name="uNIT2" localSheetId="11">#REF!</definedName>
    <definedName name="uNIT2" localSheetId="10">#REF!</definedName>
    <definedName name="uNIT2" localSheetId="13">#REF!</definedName>
    <definedName name="uNIT2" localSheetId="14">#REF!</definedName>
    <definedName name="uNIT2">#REF!</definedName>
    <definedName name="uNIT3" localSheetId="2">#REF!</definedName>
    <definedName name="uNIT3" localSheetId="12">#REF!</definedName>
    <definedName name="uNIT3" localSheetId="3">#REF!</definedName>
    <definedName name="uNIT3" localSheetId="4">#REF!</definedName>
    <definedName name="uNIT3" localSheetId="7">#REF!</definedName>
    <definedName name="uNIT3" localSheetId="8">#REF!</definedName>
    <definedName name="uNIT3" localSheetId="5">#REF!</definedName>
    <definedName name="uNIT3" localSheetId="6">#REF!</definedName>
    <definedName name="uNIT3" localSheetId="9">#REF!</definedName>
    <definedName name="uNIT3" localSheetId="11">#REF!</definedName>
    <definedName name="uNIT3" localSheetId="10">#REF!</definedName>
    <definedName name="uNIT3" localSheetId="13">#REF!</definedName>
    <definedName name="uNIT3" localSheetId="14">#REF!</definedName>
    <definedName name="uNIT3">#REF!</definedName>
    <definedName name="W" localSheetId="2">#REF!</definedName>
    <definedName name="W" localSheetId="12">#REF!</definedName>
    <definedName name="W" localSheetId="3">#REF!</definedName>
    <definedName name="W" localSheetId="4">#REF!</definedName>
    <definedName name="W" localSheetId="7">#REF!</definedName>
    <definedName name="W" localSheetId="8">#REF!</definedName>
    <definedName name="W" localSheetId="5">#REF!</definedName>
    <definedName name="W" localSheetId="6">#REF!</definedName>
    <definedName name="W" localSheetId="9">#REF!</definedName>
    <definedName name="W" localSheetId="11">#REF!</definedName>
    <definedName name="W" localSheetId="10">#REF!</definedName>
    <definedName name="W" localSheetId="13">#REF!</definedName>
    <definedName name="W" localSheetId="14">#REF!</definedName>
    <definedName name="W">#REF!</definedName>
    <definedName name="WEEK_1A" localSheetId="2">#REF!</definedName>
    <definedName name="WEEK_1A" localSheetId="12">#REF!</definedName>
    <definedName name="WEEK_1A" localSheetId="3">#REF!</definedName>
    <definedName name="WEEK_1A" localSheetId="4">#REF!</definedName>
    <definedName name="WEEK_1A" localSheetId="7">#REF!</definedName>
    <definedName name="WEEK_1A" localSheetId="8">#REF!</definedName>
    <definedName name="WEEK_1A" localSheetId="5">#REF!</definedName>
    <definedName name="WEEK_1A" localSheetId="6">#REF!</definedName>
    <definedName name="WEEK_1A" localSheetId="9">#REF!</definedName>
    <definedName name="WEEK_1A" localSheetId="11">#REF!</definedName>
    <definedName name="WEEK_1A" localSheetId="10">#REF!</definedName>
    <definedName name="WEEK_1A" localSheetId="13">#REF!</definedName>
    <definedName name="WEEK_1A" localSheetId="14">#REF!</definedName>
    <definedName name="WEEK_1A">#REF!</definedName>
    <definedName name="WEEK_1B" localSheetId="2">#REF!</definedName>
    <definedName name="WEEK_1B" localSheetId="12">#REF!</definedName>
    <definedName name="WEEK_1B" localSheetId="3">#REF!</definedName>
    <definedName name="WEEK_1B" localSheetId="4">#REF!</definedName>
    <definedName name="WEEK_1B" localSheetId="7">#REF!</definedName>
    <definedName name="WEEK_1B" localSheetId="8">#REF!</definedName>
    <definedName name="WEEK_1B" localSheetId="5">#REF!</definedName>
    <definedName name="WEEK_1B" localSheetId="6">#REF!</definedName>
    <definedName name="WEEK_1B" localSheetId="9">#REF!</definedName>
    <definedName name="WEEK_1B" localSheetId="11">#REF!</definedName>
    <definedName name="WEEK_1B" localSheetId="10">#REF!</definedName>
    <definedName name="WEEK_1B" localSheetId="13">#REF!</definedName>
    <definedName name="WEEK_1B" localSheetId="14">#REF!</definedName>
    <definedName name="WEEK_1B">#REF!</definedName>
    <definedName name="WEEK_2A" localSheetId="2">#REF!</definedName>
    <definedName name="WEEK_2A" localSheetId="12">#REF!</definedName>
    <definedName name="WEEK_2A" localSheetId="3">#REF!</definedName>
    <definedName name="WEEK_2A" localSheetId="4">#REF!</definedName>
    <definedName name="WEEK_2A" localSheetId="7">#REF!</definedName>
    <definedName name="WEEK_2A" localSheetId="8">#REF!</definedName>
    <definedName name="WEEK_2A" localSheetId="5">#REF!</definedName>
    <definedName name="WEEK_2A" localSheetId="6">#REF!</definedName>
    <definedName name="WEEK_2A" localSheetId="9">#REF!</definedName>
    <definedName name="WEEK_2A" localSheetId="11">#REF!</definedName>
    <definedName name="WEEK_2A" localSheetId="10">#REF!</definedName>
    <definedName name="WEEK_2A" localSheetId="13">#REF!</definedName>
    <definedName name="WEEK_2A" localSheetId="14">#REF!</definedName>
    <definedName name="WEEK_2A">#REF!</definedName>
    <definedName name="WEEK_2B" localSheetId="2">#REF!</definedName>
    <definedName name="WEEK_2B" localSheetId="12">#REF!</definedName>
    <definedName name="WEEK_2B" localSheetId="3">#REF!</definedName>
    <definedName name="WEEK_2B" localSheetId="4">#REF!</definedName>
    <definedName name="WEEK_2B" localSheetId="7">#REF!</definedName>
    <definedName name="WEEK_2B" localSheetId="8">#REF!</definedName>
    <definedName name="WEEK_2B" localSheetId="5">#REF!</definedName>
    <definedName name="WEEK_2B" localSheetId="6">#REF!</definedName>
    <definedName name="WEEK_2B" localSheetId="9">#REF!</definedName>
    <definedName name="WEEK_2B" localSheetId="11">#REF!</definedName>
    <definedName name="WEEK_2B" localSheetId="10">#REF!</definedName>
    <definedName name="WEEK_2B" localSheetId="13">#REF!</definedName>
    <definedName name="WEEK_2B" localSheetId="14">#REF!</definedName>
    <definedName name="WEEK_2B">#REF!</definedName>
    <definedName name="Working_capital_Rate_of_Interest_for_FY_10_11">[4]Assumption_PwC!$C$116</definedName>
    <definedName name="X1_" localSheetId="2">#REF!</definedName>
    <definedName name="X1_" localSheetId="12">#REF!</definedName>
    <definedName name="X1_" localSheetId="3">#REF!</definedName>
    <definedName name="X1_" localSheetId="4">#REF!</definedName>
    <definedName name="X1_" localSheetId="7">#REF!</definedName>
    <definedName name="X1_" localSheetId="8">#REF!</definedName>
    <definedName name="X1_" localSheetId="5">#REF!</definedName>
    <definedName name="X1_" localSheetId="6">#REF!</definedName>
    <definedName name="X1_" localSheetId="9">#REF!</definedName>
    <definedName name="X1_" localSheetId="11">#REF!</definedName>
    <definedName name="X1_" localSheetId="10">#REF!</definedName>
    <definedName name="X1_" localSheetId="13">#REF!</definedName>
    <definedName name="X1_" localSheetId="14">#REF!</definedName>
    <definedName name="X1_">#REF!</definedName>
    <definedName name="X11__?___QUIT_" localSheetId="2">#REF!</definedName>
    <definedName name="X11__?___QUIT_" localSheetId="12">#REF!</definedName>
    <definedName name="X11__?___QUIT_" localSheetId="3">#REF!</definedName>
    <definedName name="X11__?___QUIT_" localSheetId="4">#REF!</definedName>
    <definedName name="X11__?___QUIT_" localSheetId="7">#REF!</definedName>
    <definedName name="X11__?___QUIT_" localSheetId="8">#REF!</definedName>
    <definedName name="X11__?___QUIT_" localSheetId="5">#REF!</definedName>
    <definedName name="X11__?___QUIT_" localSheetId="6">#REF!</definedName>
    <definedName name="X11__?___QUIT_" localSheetId="9">#REF!</definedName>
    <definedName name="X11__?___QUIT_" localSheetId="11">#REF!</definedName>
    <definedName name="X11__?___QUIT_" localSheetId="10">#REF!</definedName>
    <definedName name="X11__?___QUIT_" localSheetId="13">#REF!</definedName>
    <definedName name="X11__?___QUIT_" localSheetId="14">#REF!</definedName>
    <definedName name="X11__?___QUIT_">#REF!</definedName>
    <definedName name="xxxx" localSheetId="2" hidden="1">[14]CE!#REF!</definedName>
    <definedName name="xxxx" localSheetId="12" hidden="1">[14]CE!#REF!</definedName>
    <definedName name="xxxx" localSheetId="3" hidden="1">[14]CE!#REF!</definedName>
    <definedName name="xxxx" localSheetId="4" hidden="1">[14]CE!#REF!</definedName>
    <definedName name="xxxx" localSheetId="7" hidden="1">[14]CE!#REF!</definedName>
    <definedName name="xxxx" localSheetId="8" hidden="1">[14]CE!#REF!</definedName>
    <definedName name="xxxx" localSheetId="5" hidden="1">[14]CE!#REF!</definedName>
    <definedName name="xxxx" localSheetId="6" hidden="1">[14]CE!#REF!</definedName>
    <definedName name="xxxx" localSheetId="9" hidden="1">[14]CE!#REF!</definedName>
    <definedName name="xxxx" localSheetId="11" hidden="1">[14]CE!#REF!</definedName>
    <definedName name="xxxx" localSheetId="10" hidden="1">[14]CE!#REF!</definedName>
    <definedName name="xxxx" localSheetId="13" hidden="1">[14]CE!#REF!</definedName>
    <definedName name="xxxx" localSheetId="14" hidden="1">[14]CE!#REF!</definedName>
    <definedName name="xxxx" hidden="1">[14]CE!#REF!</definedName>
    <definedName name="YEAR" localSheetId="2">#REF!</definedName>
    <definedName name="YEAR" localSheetId="12">#REF!</definedName>
    <definedName name="YEAR" localSheetId="3">#REF!</definedName>
    <definedName name="YEAR" localSheetId="4">#REF!</definedName>
    <definedName name="YEAR" localSheetId="7">#REF!</definedName>
    <definedName name="YEAR" localSheetId="8">#REF!</definedName>
    <definedName name="YEAR" localSheetId="5">#REF!</definedName>
    <definedName name="YEAR" localSheetId="6">#REF!</definedName>
    <definedName name="YEAR" localSheetId="9">#REF!</definedName>
    <definedName name="YEAR" localSheetId="11">#REF!</definedName>
    <definedName name="YEAR" localSheetId="10">#REF!</definedName>
    <definedName name="YEAR" localSheetId="13">#REF!</definedName>
    <definedName name="YEAR" localSheetId="14">#REF!</definedName>
    <definedName name="YEAR">#REF!</definedName>
    <definedName name="Year1" localSheetId="2">#REF!</definedName>
    <definedName name="Year1" localSheetId="12">#REF!</definedName>
    <definedName name="Year1" localSheetId="3">#REF!</definedName>
    <definedName name="Year1" localSheetId="4">#REF!</definedName>
    <definedName name="Year1" localSheetId="7">#REF!</definedName>
    <definedName name="Year1" localSheetId="8">#REF!</definedName>
    <definedName name="Year1" localSheetId="5">#REF!</definedName>
    <definedName name="Year1" localSheetId="6">#REF!</definedName>
    <definedName name="Year1" localSheetId="9">#REF!</definedName>
    <definedName name="Year1" localSheetId="11">#REF!</definedName>
    <definedName name="Year1" localSheetId="10">#REF!</definedName>
    <definedName name="Year1" localSheetId="13">#REF!</definedName>
    <definedName name="Year1" localSheetId="14">#REF!</definedName>
    <definedName name="Year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9" i="16" l="1"/>
  <c r="E108" i="16"/>
  <c r="E107" i="16"/>
  <c r="E106" i="16"/>
  <c r="E105" i="16"/>
  <c r="E104" i="16"/>
  <c r="E103" i="16"/>
  <c r="E102" i="16"/>
  <c r="E101" i="16"/>
  <c r="E100" i="16"/>
  <c r="E99" i="16"/>
  <c r="E98" i="16"/>
  <c r="E87" i="16"/>
  <c r="E86" i="16"/>
  <c r="E85" i="16"/>
  <c r="E84" i="16"/>
  <c r="E83" i="16"/>
  <c r="E82" i="16"/>
  <c r="E81" i="16"/>
  <c r="E80" i="16"/>
  <c r="E79" i="16"/>
  <c r="E78" i="16"/>
  <c r="E77" i="16"/>
  <c r="E76" i="16"/>
  <c r="E65" i="16"/>
  <c r="E64" i="16"/>
  <c r="E63" i="16"/>
  <c r="E62" i="16"/>
  <c r="E61" i="16"/>
  <c r="E60" i="16"/>
  <c r="E59" i="16"/>
  <c r="E58" i="16"/>
  <c r="E57" i="16"/>
  <c r="E56" i="16"/>
  <c r="E55" i="16"/>
  <c r="E54" i="16"/>
  <c r="E43" i="16"/>
  <c r="E42" i="16"/>
  <c r="E41" i="16"/>
  <c r="E40" i="16"/>
  <c r="E39" i="16"/>
  <c r="E38" i="16"/>
  <c r="E37" i="16"/>
  <c r="E36" i="16"/>
  <c r="E35" i="16"/>
  <c r="E34" i="16"/>
  <c r="E33" i="16"/>
  <c r="E32" i="16"/>
  <c r="E21" i="16"/>
  <c r="E20" i="16"/>
  <c r="E19" i="16"/>
  <c r="E18" i="16"/>
  <c r="E17" i="16"/>
  <c r="E16" i="16"/>
  <c r="E15" i="16"/>
  <c r="E14" i="16"/>
  <c r="E13" i="16"/>
  <c r="E12" i="16"/>
  <c r="E11" i="16"/>
  <c r="E10" i="16"/>
  <c r="G109" i="16"/>
  <c r="F109" i="16"/>
  <c r="G108" i="16"/>
  <c r="F108" i="16"/>
  <c r="G107" i="16"/>
  <c r="F107" i="16"/>
  <c r="G106" i="16"/>
  <c r="F106" i="16"/>
  <c r="G105" i="16"/>
  <c r="F105" i="16"/>
  <c r="G104" i="16"/>
  <c r="F104" i="16"/>
  <c r="F103" i="16"/>
  <c r="F102" i="16"/>
  <c r="F101" i="16"/>
  <c r="G100" i="16"/>
  <c r="F100" i="16"/>
  <c r="G99" i="16"/>
  <c r="F99" i="16"/>
  <c r="G98" i="16"/>
  <c r="F98" i="16"/>
  <c r="B98" i="16"/>
  <c r="G87" i="16"/>
  <c r="F87" i="16"/>
  <c r="G86" i="16"/>
  <c r="F86" i="16"/>
  <c r="G85" i="16"/>
  <c r="F85" i="16"/>
  <c r="G84" i="16"/>
  <c r="F84" i="16"/>
  <c r="G83" i="16"/>
  <c r="F83" i="16"/>
  <c r="G82" i="16"/>
  <c r="F82" i="16"/>
  <c r="F81" i="16"/>
  <c r="F80" i="16"/>
  <c r="F79" i="16"/>
  <c r="G78" i="16"/>
  <c r="F78" i="16"/>
  <c r="G77" i="16"/>
  <c r="F77" i="16"/>
  <c r="G76" i="16"/>
  <c r="F76" i="16"/>
  <c r="B76" i="16"/>
  <c r="G65" i="16"/>
  <c r="F65" i="16"/>
  <c r="G64" i="16"/>
  <c r="F64" i="16"/>
  <c r="G63" i="16"/>
  <c r="F63" i="16"/>
  <c r="G62" i="16"/>
  <c r="F62" i="16"/>
  <c r="G61" i="16"/>
  <c r="F61" i="16"/>
  <c r="G60" i="16"/>
  <c r="F60" i="16"/>
  <c r="F59" i="16"/>
  <c r="F58" i="16"/>
  <c r="F57" i="16"/>
  <c r="G56" i="16"/>
  <c r="F56" i="16"/>
  <c r="G55" i="16"/>
  <c r="F55" i="16"/>
  <c r="G54" i="16"/>
  <c r="F54" i="16"/>
  <c r="C54" i="16"/>
  <c r="C76" i="16" s="1"/>
  <c r="C98" i="16" s="1"/>
  <c r="B54" i="16"/>
  <c r="G43" i="16"/>
  <c r="F43" i="16"/>
  <c r="G42" i="16"/>
  <c r="F42" i="16"/>
  <c r="G41" i="16"/>
  <c r="F41" i="16"/>
  <c r="G40" i="16"/>
  <c r="F40" i="16"/>
  <c r="G39" i="16"/>
  <c r="F39" i="16"/>
  <c r="G38" i="16"/>
  <c r="F38" i="16"/>
  <c r="F37" i="16"/>
  <c r="F36" i="16"/>
  <c r="F35" i="16"/>
  <c r="G34" i="16"/>
  <c r="F34" i="16"/>
  <c r="G33" i="16"/>
  <c r="F33" i="16"/>
  <c r="H32" i="16"/>
  <c r="H54" i="16" s="1"/>
  <c r="H76" i="16" s="1"/>
  <c r="H98" i="16" s="1"/>
  <c r="G32" i="16"/>
  <c r="F32" i="16"/>
  <c r="C32" i="16"/>
  <c r="B32" i="16"/>
  <c r="G21" i="16"/>
  <c r="F21" i="16"/>
  <c r="G20" i="16"/>
  <c r="F20" i="16"/>
  <c r="G19" i="16"/>
  <c r="F19" i="16"/>
  <c r="G18" i="16"/>
  <c r="F18" i="16"/>
  <c r="G17" i="16"/>
  <c r="F17" i="16"/>
  <c r="G16" i="16"/>
  <c r="F16" i="16"/>
  <c r="F15" i="16"/>
  <c r="F14" i="16"/>
  <c r="F13" i="16"/>
  <c r="G12" i="16"/>
  <c r="F12" i="16"/>
  <c r="G11" i="16"/>
  <c r="F11" i="16"/>
  <c r="G10" i="16"/>
  <c r="F10" i="16"/>
  <c r="B10" i="16"/>
  <c r="Q215" i="14" l="1"/>
  <c r="N215" i="14"/>
  <c r="K215" i="14"/>
  <c r="H215" i="14"/>
  <c r="E215" i="14"/>
  <c r="Q214" i="14"/>
  <c r="N214" i="14"/>
  <c r="K214" i="14"/>
  <c r="H214" i="14"/>
  <c r="E214" i="14"/>
  <c r="Q213" i="14"/>
  <c r="N213" i="14"/>
  <c r="K213" i="14"/>
  <c r="H213" i="14"/>
  <c r="E213" i="14"/>
  <c r="Q198" i="14"/>
  <c r="N198" i="14"/>
  <c r="K198" i="14"/>
  <c r="H198" i="14"/>
  <c r="E198" i="14"/>
  <c r="Q197" i="14"/>
  <c r="N197" i="14"/>
  <c r="K197" i="14"/>
  <c r="H197" i="14"/>
  <c r="E197" i="14"/>
  <c r="Q196" i="14"/>
  <c r="N196" i="14"/>
  <c r="K196" i="14"/>
  <c r="H196" i="14"/>
  <c r="E196" i="14"/>
  <c r="Q181" i="14"/>
  <c r="N181" i="14"/>
  <c r="K181" i="14"/>
  <c r="H181" i="14"/>
  <c r="E181" i="14"/>
  <c r="Q180" i="14"/>
  <c r="N180" i="14"/>
  <c r="K180" i="14"/>
  <c r="H180" i="14"/>
  <c r="E180" i="14"/>
  <c r="Q179" i="14"/>
  <c r="N179" i="14"/>
  <c r="K179" i="14"/>
  <c r="H179" i="14"/>
  <c r="E179" i="14"/>
  <c r="Q164" i="14"/>
  <c r="N164" i="14"/>
  <c r="K164" i="14"/>
  <c r="H164" i="14"/>
  <c r="E164" i="14"/>
  <c r="Q163" i="14"/>
  <c r="N163" i="14"/>
  <c r="K163" i="14"/>
  <c r="H163" i="14"/>
  <c r="E163" i="14"/>
  <c r="Q162" i="14"/>
  <c r="N162" i="14"/>
  <c r="K162" i="14"/>
  <c r="H162" i="14"/>
  <c r="E162" i="14"/>
  <c r="Q147" i="14"/>
  <c r="N147" i="14"/>
  <c r="K147" i="14"/>
  <c r="H147" i="14"/>
  <c r="E147" i="14"/>
  <c r="Q146" i="14"/>
  <c r="N146" i="14"/>
  <c r="K146" i="14"/>
  <c r="H146" i="14"/>
  <c r="E146" i="14"/>
  <c r="Q145" i="14"/>
  <c r="N145" i="14"/>
  <c r="K145" i="14"/>
  <c r="H145" i="14"/>
  <c r="E145" i="14"/>
  <c r="Q130" i="14"/>
  <c r="N130" i="14"/>
  <c r="K130" i="14"/>
  <c r="H130" i="14"/>
  <c r="E130" i="14"/>
  <c r="Q129" i="14"/>
  <c r="N129" i="14"/>
  <c r="K129" i="14"/>
  <c r="H129" i="14"/>
  <c r="E129" i="14"/>
  <c r="Q128" i="14"/>
  <c r="N128" i="14"/>
  <c r="K128" i="14"/>
  <c r="H128" i="14"/>
  <c r="E128" i="14"/>
  <c r="Q113" i="14"/>
  <c r="N113" i="14"/>
  <c r="K113" i="14"/>
  <c r="H113" i="14"/>
  <c r="E113" i="14"/>
  <c r="Q112" i="14"/>
  <c r="N112" i="14"/>
  <c r="K112" i="14"/>
  <c r="H112" i="14"/>
  <c r="E112" i="14"/>
  <c r="Q111" i="14"/>
  <c r="N111" i="14"/>
  <c r="K111" i="14"/>
  <c r="H111" i="14"/>
  <c r="E111" i="14"/>
  <c r="E94" i="14"/>
  <c r="H94" i="14"/>
  <c r="K94" i="14"/>
  <c r="N94" i="14"/>
  <c r="Q94" i="14"/>
  <c r="E95" i="14"/>
  <c r="H95" i="14"/>
  <c r="K95" i="14"/>
  <c r="N95" i="14"/>
  <c r="Q95" i="14"/>
  <c r="E96" i="14"/>
  <c r="H96" i="14"/>
  <c r="K96" i="14"/>
  <c r="N96" i="14"/>
  <c r="Q96" i="14"/>
  <c r="Q79" i="14"/>
  <c r="N79" i="14"/>
  <c r="K79" i="14"/>
  <c r="H79" i="14"/>
  <c r="E79" i="14"/>
  <c r="Q78" i="14"/>
  <c r="N78" i="14"/>
  <c r="K78" i="14"/>
  <c r="H78" i="14"/>
  <c r="E78" i="14"/>
  <c r="Q77" i="14"/>
  <c r="N77" i="14"/>
  <c r="K77" i="14"/>
  <c r="H77" i="14"/>
  <c r="E77" i="14"/>
  <c r="Q62" i="14"/>
  <c r="N62" i="14"/>
  <c r="K62" i="14"/>
  <c r="H62" i="14"/>
  <c r="E62" i="14"/>
  <c r="Q61" i="14"/>
  <c r="N61" i="14"/>
  <c r="K61" i="14"/>
  <c r="H61" i="14"/>
  <c r="E61" i="14"/>
  <c r="Q60" i="14"/>
  <c r="N60" i="14"/>
  <c r="K60" i="14"/>
  <c r="H60" i="14"/>
  <c r="E60" i="14"/>
  <c r="E43" i="14"/>
  <c r="H43" i="14"/>
  <c r="K43" i="14"/>
  <c r="N43" i="14"/>
  <c r="Q43" i="14"/>
  <c r="E44" i="14"/>
  <c r="H44" i="14"/>
  <c r="K44" i="14"/>
  <c r="N44" i="14"/>
  <c r="Q44" i="14"/>
  <c r="E45" i="14"/>
  <c r="H45" i="14"/>
  <c r="K45" i="14"/>
  <c r="N45" i="14"/>
  <c r="Q45" i="14"/>
  <c r="Q28" i="14"/>
  <c r="N28" i="14"/>
  <c r="K28" i="14"/>
  <c r="H28" i="14"/>
  <c r="E28" i="14"/>
  <c r="Q27" i="14"/>
  <c r="N27" i="14"/>
  <c r="K27" i="14"/>
  <c r="H27" i="14"/>
  <c r="E27" i="14"/>
  <c r="Q26" i="14"/>
  <c r="N26" i="14"/>
  <c r="K26" i="14"/>
  <c r="H26" i="14"/>
  <c r="E26" i="14"/>
  <c r="Q11" i="14"/>
  <c r="N11" i="14"/>
  <c r="K11" i="14"/>
  <c r="H11" i="14"/>
  <c r="Q10" i="14"/>
  <c r="N10" i="14"/>
  <c r="K10" i="14"/>
  <c r="H10" i="14"/>
  <c r="Q9" i="14"/>
  <c r="N9" i="14"/>
  <c r="K9" i="14"/>
  <c r="H9" i="14"/>
  <c r="E11" i="14"/>
  <c r="E10" i="14"/>
  <c r="E9" i="14"/>
  <c r="H98" i="1" l="1"/>
  <c r="H98" i="12"/>
  <c r="H76" i="1"/>
  <c r="H76" i="12"/>
  <c r="H54" i="1"/>
  <c r="H54" i="12"/>
  <c r="H32" i="1"/>
  <c r="H32" i="3"/>
  <c r="H54" i="3" s="1"/>
  <c r="H76" i="3" s="1"/>
  <c r="H98" i="3" s="1"/>
  <c r="H32" i="4"/>
  <c r="H54" i="4" s="1"/>
  <c r="H76" i="4" s="1"/>
  <c r="H98" i="4" s="1"/>
  <c r="H32" i="5"/>
  <c r="H54" i="5" s="1"/>
  <c r="H76" i="5" s="1"/>
  <c r="H98" i="5" s="1"/>
  <c r="H32" i="6"/>
  <c r="H54" i="6" s="1"/>
  <c r="H76" i="6" s="1"/>
  <c r="H98" i="6" s="1"/>
  <c r="H32" i="7"/>
  <c r="H54" i="7" s="1"/>
  <c r="H76" i="7" s="1"/>
  <c r="H98" i="7" s="1"/>
  <c r="H32" i="9"/>
  <c r="H54" i="9" s="1"/>
  <c r="H76" i="9" s="1"/>
  <c r="H98" i="9" s="1"/>
  <c r="H32" i="8"/>
  <c r="H54" i="8" s="1"/>
  <c r="H76" i="8" s="1"/>
  <c r="H98" i="8" s="1"/>
  <c r="H32" i="10"/>
  <c r="H54" i="10" s="1"/>
  <c r="H76" i="10" s="1"/>
  <c r="H98" i="10" s="1"/>
  <c r="H32" i="11"/>
  <c r="H54" i="11" s="1"/>
  <c r="H76" i="11" s="1"/>
  <c r="H98" i="11" s="1"/>
  <c r="H32" i="12"/>
  <c r="H32" i="13"/>
  <c r="H54" i="13" s="1"/>
  <c r="H76" i="13" s="1"/>
  <c r="H98" i="13" s="1"/>
  <c r="H32" i="2"/>
  <c r="H54" i="2" s="1"/>
  <c r="H76" i="2" s="1"/>
  <c r="H98" i="2" s="1"/>
  <c r="G107" i="3"/>
  <c r="Q49" i="14" s="1"/>
  <c r="G106" i="6"/>
  <c r="Q99" i="14" s="1"/>
  <c r="G109" i="7"/>
  <c r="Q119" i="14" s="1"/>
  <c r="G108" i="7"/>
  <c r="Q118" i="14" s="1"/>
  <c r="G106" i="10"/>
  <c r="Q167" i="14" s="1"/>
  <c r="G100" i="10"/>
  <c r="Q161" i="14" s="1"/>
  <c r="G99" i="10"/>
  <c r="Q160" i="14" s="1"/>
  <c r="G99" i="13"/>
  <c r="Q211" i="14" s="1"/>
  <c r="G106" i="2"/>
  <c r="Q31" i="14" s="1"/>
  <c r="G98" i="4"/>
  <c r="Q57" i="14" s="1"/>
  <c r="G85" i="4"/>
  <c r="N66" i="14" s="1"/>
  <c r="G84" i="4"/>
  <c r="N65" i="14" s="1"/>
  <c r="G83" i="4"/>
  <c r="N64" i="14" s="1"/>
  <c r="G84" i="7"/>
  <c r="N116" i="14" s="1"/>
  <c r="G78" i="7"/>
  <c r="N110" i="14" s="1"/>
  <c r="G86" i="9"/>
  <c r="N135" i="14" s="1"/>
  <c r="G87" i="12"/>
  <c r="N204" i="14" s="1"/>
  <c r="G86" i="12"/>
  <c r="N203" i="14" s="1"/>
  <c r="G85" i="12"/>
  <c r="N202" i="14" s="1"/>
  <c r="G76" i="13"/>
  <c r="N210" i="14" s="1"/>
  <c r="G65" i="1"/>
  <c r="K17" i="14" s="1"/>
  <c r="G64" i="1"/>
  <c r="K16" i="14" s="1"/>
  <c r="G60" i="4"/>
  <c r="K63" i="14" s="1"/>
  <c r="G56" i="4"/>
  <c r="K59" i="14" s="1"/>
  <c r="G55" i="4"/>
  <c r="K58" i="14" s="1"/>
  <c r="G60" i="7"/>
  <c r="K114" i="14" s="1"/>
  <c r="G56" i="7"/>
  <c r="K110" i="14" s="1"/>
  <c r="G55" i="7"/>
  <c r="K109" i="14" s="1"/>
  <c r="G60" i="10"/>
  <c r="K165" i="14" s="1"/>
  <c r="G56" i="10"/>
  <c r="K161" i="14" s="1"/>
  <c r="G54" i="7"/>
  <c r="K108" i="14" s="1"/>
  <c r="G34" i="3"/>
  <c r="H42" i="14" s="1"/>
  <c r="G40" i="4"/>
  <c r="H65" i="14" s="1"/>
  <c r="G39" i="5"/>
  <c r="H81" i="14" s="1"/>
  <c r="G41" i="9"/>
  <c r="H134" i="14" s="1"/>
  <c r="G33" i="11"/>
  <c r="H177" i="14" s="1"/>
  <c r="G40" i="13"/>
  <c r="H218" i="14" s="1"/>
  <c r="G32" i="10"/>
  <c r="H159" i="14" s="1"/>
  <c r="G32" i="2"/>
  <c r="H23" i="14" s="1"/>
  <c r="G20" i="7"/>
  <c r="E118" i="14" s="1"/>
  <c r="G19" i="7"/>
  <c r="E117" i="14" s="1"/>
  <c r="G18" i="7"/>
  <c r="E116" i="14" s="1"/>
  <c r="G11" i="8"/>
  <c r="E143" i="14" s="1"/>
  <c r="G20" i="10"/>
  <c r="E169" i="14" s="1"/>
  <c r="G21" i="13"/>
  <c r="E221" i="14" s="1"/>
  <c r="G20" i="13"/>
  <c r="E220" i="14" s="1"/>
  <c r="G11" i="13"/>
  <c r="E211" i="14" s="1"/>
  <c r="G10" i="5"/>
  <c r="E74" i="14" s="1"/>
  <c r="G10" i="12"/>
  <c r="E193" i="14" s="1"/>
  <c r="G105" i="13"/>
  <c r="Q217" i="14" s="1"/>
  <c r="F104" i="13"/>
  <c r="P216" i="14" s="1"/>
  <c r="E104" i="13"/>
  <c r="O216" i="14" s="1"/>
  <c r="G87" i="13"/>
  <c r="N221" i="14" s="1"/>
  <c r="F77" i="13"/>
  <c r="M211" i="14" s="1"/>
  <c r="E83" i="13"/>
  <c r="L217" i="14" s="1"/>
  <c r="G56" i="13"/>
  <c r="K212" i="14" s="1"/>
  <c r="F61" i="13"/>
  <c r="J217" i="14" s="1"/>
  <c r="E59" i="13"/>
  <c r="I215" i="14" s="1"/>
  <c r="G32" i="13"/>
  <c r="H210" i="14" s="1"/>
  <c r="F33" i="13"/>
  <c r="G211" i="14" s="1"/>
  <c r="E42" i="13"/>
  <c r="F220" i="14" s="1"/>
  <c r="G17" i="13"/>
  <c r="E217" i="14" s="1"/>
  <c r="E21" i="13"/>
  <c r="C221" i="14" s="1"/>
  <c r="F100" i="13"/>
  <c r="P212" i="14" s="1"/>
  <c r="E100" i="13"/>
  <c r="O212" i="14" s="1"/>
  <c r="F98" i="13"/>
  <c r="P210" i="14" s="1"/>
  <c r="B98" i="13"/>
  <c r="F87" i="13"/>
  <c r="M221" i="14" s="1"/>
  <c r="F86" i="13"/>
  <c r="M220" i="14" s="1"/>
  <c r="E86" i="13"/>
  <c r="L220" i="14" s="1"/>
  <c r="E84" i="13"/>
  <c r="L218" i="14" s="1"/>
  <c r="F82" i="13"/>
  <c r="M216" i="14" s="1"/>
  <c r="E82" i="13"/>
  <c r="L216" i="14" s="1"/>
  <c r="E81" i="13"/>
  <c r="L215" i="14" s="1"/>
  <c r="F80" i="13"/>
  <c r="M214" i="14" s="1"/>
  <c r="E80" i="13"/>
  <c r="L214" i="14" s="1"/>
  <c r="F79" i="13"/>
  <c r="M213" i="14" s="1"/>
  <c r="F76" i="13"/>
  <c r="M210" i="14" s="1"/>
  <c r="B76" i="13"/>
  <c r="B54" i="13"/>
  <c r="E43" i="13"/>
  <c r="F221" i="14" s="1"/>
  <c r="E39" i="13"/>
  <c r="F217" i="14" s="1"/>
  <c r="E38" i="13"/>
  <c r="F216" i="14" s="1"/>
  <c r="E37" i="13"/>
  <c r="F215" i="14" s="1"/>
  <c r="E36" i="13"/>
  <c r="F214" i="14" s="1"/>
  <c r="E35" i="13"/>
  <c r="F213" i="14" s="1"/>
  <c r="E34" i="13"/>
  <c r="F212" i="14" s="1"/>
  <c r="C32" i="13"/>
  <c r="C54" i="13" s="1"/>
  <c r="C76" i="13" s="1"/>
  <c r="C98" i="13" s="1"/>
  <c r="B32" i="13"/>
  <c r="F14" i="13"/>
  <c r="D214" i="14" s="1"/>
  <c r="B10" i="13"/>
  <c r="G98" i="12"/>
  <c r="Q193" i="14" s="1"/>
  <c r="F109" i="12"/>
  <c r="P204" i="14" s="1"/>
  <c r="E108" i="12"/>
  <c r="O203" i="14" s="1"/>
  <c r="G82" i="12"/>
  <c r="N199" i="14" s="1"/>
  <c r="F80" i="12"/>
  <c r="M197" i="14" s="1"/>
  <c r="E79" i="12"/>
  <c r="L196" i="14" s="1"/>
  <c r="G54" i="12"/>
  <c r="K193" i="14" s="1"/>
  <c r="F65" i="12"/>
  <c r="J204" i="14" s="1"/>
  <c r="F38" i="12"/>
  <c r="G199" i="14" s="1"/>
  <c r="E37" i="12"/>
  <c r="F198" i="14" s="1"/>
  <c r="G11" i="12"/>
  <c r="E194" i="14" s="1"/>
  <c r="F13" i="12"/>
  <c r="D196" i="14" s="1"/>
  <c r="E20" i="12"/>
  <c r="C203" i="14" s="1"/>
  <c r="E107" i="12"/>
  <c r="O202" i="14" s="1"/>
  <c r="E106" i="12"/>
  <c r="O201" i="14" s="1"/>
  <c r="E105" i="12"/>
  <c r="O200" i="14" s="1"/>
  <c r="E104" i="12"/>
  <c r="O199" i="14" s="1"/>
  <c r="E100" i="12"/>
  <c r="O195" i="14" s="1"/>
  <c r="E99" i="12"/>
  <c r="O194" i="14" s="1"/>
  <c r="E98" i="12"/>
  <c r="O193" i="14" s="1"/>
  <c r="B98" i="12"/>
  <c r="F81" i="12"/>
  <c r="M198" i="14" s="1"/>
  <c r="E80" i="12"/>
  <c r="L197" i="14" s="1"/>
  <c r="E77" i="12"/>
  <c r="L194" i="14" s="1"/>
  <c r="B76" i="12"/>
  <c r="E64" i="12"/>
  <c r="I203" i="14" s="1"/>
  <c r="F63" i="12"/>
  <c r="J202" i="14" s="1"/>
  <c r="E63" i="12"/>
  <c r="I202" i="14" s="1"/>
  <c r="F58" i="12"/>
  <c r="J197" i="14" s="1"/>
  <c r="F56" i="12"/>
  <c r="J195" i="14" s="1"/>
  <c r="F54" i="12"/>
  <c r="J193" i="14" s="1"/>
  <c r="B54" i="12"/>
  <c r="F43" i="12"/>
  <c r="G204" i="14" s="1"/>
  <c r="E41" i="12"/>
  <c r="F202" i="14" s="1"/>
  <c r="F40" i="12"/>
  <c r="G201" i="14" s="1"/>
  <c r="E40" i="12"/>
  <c r="F201" i="14" s="1"/>
  <c r="F36" i="12"/>
  <c r="G197" i="14" s="1"/>
  <c r="F33" i="12"/>
  <c r="G194" i="14" s="1"/>
  <c r="C32" i="12"/>
  <c r="C54" i="12" s="1"/>
  <c r="C76" i="12" s="1"/>
  <c r="C98" i="12" s="1"/>
  <c r="B32" i="12"/>
  <c r="E21" i="12"/>
  <c r="C204" i="14" s="1"/>
  <c r="E18" i="12"/>
  <c r="C201" i="14" s="1"/>
  <c r="E17" i="12"/>
  <c r="C200" i="14" s="1"/>
  <c r="E15" i="12"/>
  <c r="C198" i="14" s="1"/>
  <c r="E14" i="12"/>
  <c r="C197" i="14" s="1"/>
  <c r="E13" i="12"/>
  <c r="C196" i="14" s="1"/>
  <c r="F12" i="12"/>
  <c r="D195" i="14" s="1"/>
  <c r="E12" i="12"/>
  <c r="C195" i="14" s="1"/>
  <c r="E10" i="12"/>
  <c r="C193" i="14" s="1"/>
  <c r="B10" i="12"/>
  <c r="G100" i="11"/>
  <c r="Q178" i="14" s="1"/>
  <c r="F101" i="11"/>
  <c r="P179" i="14" s="1"/>
  <c r="E102" i="11"/>
  <c r="O180" i="14" s="1"/>
  <c r="F78" i="11"/>
  <c r="M178" i="14" s="1"/>
  <c r="E79" i="11"/>
  <c r="L179" i="14" s="1"/>
  <c r="G64" i="11"/>
  <c r="K186" i="14" s="1"/>
  <c r="E57" i="11"/>
  <c r="I179" i="14" s="1"/>
  <c r="G38" i="11"/>
  <c r="H182" i="14" s="1"/>
  <c r="F38" i="11"/>
  <c r="G182" i="14" s="1"/>
  <c r="G17" i="11"/>
  <c r="E183" i="14" s="1"/>
  <c r="F13" i="11"/>
  <c r="D179" i="14" s="1"/>
  <c r="E18" i="11"/>
  <c r="C184" i="14" s="1"/>
  <c r="E107" i="11"/>
  <c r="O185" i="14" s="1"/>
  <c r="B98" i="11"/>
  <c r="F86" i="11"/>
  <c r="M186" i="14" s="1"/>
  <c r="F79" i="11"/>
  <c r="M179" i="14" s="1"/>
  <c r="E78" i="11"/>
  <c r="L178" i="14" s="1"/>
  <c r="B76" i="11"/>
  <c r="E65" i="11"/>
  <c r="I187" i="14" s="1"/>
  <c r="E64" i="11"/>
  <c r="I186" i="14" s="1"/>
  <c r="E63" i="11"/>
  <c r="I185" i="14" s="1"/>
  <c r="F62" i="11"/>
  <c r="J184" i="14" s="1"/>
  <c r="E62" i="11"/>
  <c r="I184" i="14" s="1"/>
  <c r="E61" i="11"/>
  <c r="I183" i="14" s="1"/>
  <c r="E60" i="11"/>
  <c r="I182" i="14" s="1"/>
  <c r="E59" i="11"/>
  <c r="I181" i="14" s="1"/>
  <c r="E58" i="11"/>
  <c r="I180" i="14" s="1"/>
  <c r="E56" i="11"/>
  <c r="I178" i="14" s="1"/>
  <c r="E55" i="11"/>
  <c r="I177" i="14" s="1"/>
  <c r="E54" i="11"/>
  <c r="I176" i="14" s="1"/>
  <c r="B54" i="11"/>
  <c r="F43" i="11"/>
  <c r="G187" i="14" s="1"/>
  <c r="E42" i="11"/>
  <c r="F186" i="14" s="1"/>
  <c r="F41" i="11"/>
  <c r="G185" i="14" s="1"/>
  <c r="F40" i="11"/>
  <c r="G184" i="14" s="1"/>
  <c r="F39" i="11"/>
  <c r="G183" i="14" s="1"/>
  <c r="E39" i="11"/>
  <c r="F183" i="14" s="1"/>
  <c r="F36" i="11"/>
  <c r="G180" i="14" s="1"/>
  <c r="E36" i="11"/>
  <c r="F180" i="14" s="1"/>
  <c r="F35" i="11"/>
  <c r="G179" i="14" s="1"/>
  <c r="E35" i="11"/>
  <c r="F179" i="14" s="1"/>
  <c r="F32" i="11"/>
  <c r="G176" i="14" s="1"/>
  <c r="C32" i="11"/>
  <c r="C54" i="11" s="1"/>
  <c r="C76" i="11" s="1"/>
  <c r="C98" i="11" s="1"/>
  <c r="B32" i="11"/>
  <c r="E19" i="11"/>
  <c r="C185" i="14" s="1"/>
  <c r="B10" i="11"/>
  <c r="G55" i="10"/>
  <c r="K160" i="14" s="1"/>
  <c r="F59" i="10"/>
  <c r="J164" i="14" s="1"/>
  <c r="G43" i="10"/>
  <c r="H170" i="14" s="1"/>
  <c r="F39" i="10"/>
  <c r="G166" i="14" s="1"/>
  <c r="E37" i="10"/>
  <c r="F164" i="14" s="1"/>
  <c r="G17" i="10"/>
  <c r="E166" i="14" s="1"/>
  <c r="F17" i="10"/>
  <c r="D166" i="14" s="1"/>
  <c r="G105" i="10"/>
  <c r="Q166" i="14" s="1"/>
  <c r="F104" i="10"/>
  <c r="P165" i="14" s="1"/>
  <c r="E103" i="10"/>
  <c r="O164" i="14" s="1"/>
  <c r="G85" i="10"/>
  <c r="N168" i="14" s="1"/>
  <c r="F82" i="10"/>
  <c r="M165" i="14" s="1"/>
  <c r="E76" i="10"/>
  <c r="L159" i="14" s="1"/>
  <c r="G98" i="8"/>
  <c r="Q142" i="14" s="1"/>
  <c r="F102" i="8"/>
  <c r="P146" i="14" s="1"/>
  <c r="E109" i="8"/>
  <c r="O153" i="14" s="1"/>
  <c r="G77" i="8"/>
  <c r="N143" i="14" s="1"/>
  <c r="G65" i="8"/>
  <c r="K153" i="14" s="1"/>
  <c r="E55" i="8"/>
  <c r="I143" i="14" s="1"/>
  <c r="G43" i="8"/>
  <c r="H153" i="14" s="1"/>
  <c r="E37" i="8"/>
  <c r="F147" i="14" s="1"/>
  <c r="G19" i="8"/>
  <c r="E151" i="14" s="1"/>
  <c r="F11" i="8"/>
  <c r="D143" i="14" s="1"/>
  <c r="E20" i="8"/>
  <c r="C152" i="14" s="1"/>
  <c r="G38" i="9"/>
  <c r="H131" i="14" s="1"/>
  <c r="G99" i="9"/>
  <c r="Q126" i="14" s="1"/>
  <c r="F101" i="9"/>
  <c r="P128" i="14" s="1"/>
  <c r="G84" i="9"/>
  <c r="N133" i="14" s="1"/>
  <c r="F87" i="9"/>
  <c r="M136" i="14" s="1"/>
  <c r="G64" i="9"/>
  <c r="K135" i="14" s="1"/>
  <c r="F57" i="9"/>
  <c r="J128" i="14" s="1"/>
  <c r="F39" i="9"/>
  <c r="G132" i="14" s="1"/>
  <c r="E32" i="9"/>
  <c r="F125" i="14" s="1"/>
  <c r="G21" i="9"/>
  <c r="E136" i="14" s="1"/>
  <c r="G98" i="7"/>
  <c r="Q108" i="14" s="1"/>
  <c r="E107" i="7"/>
  <c r="O117" i="14" s="1"/>
  <c r="G83" i="7"/>
  <c r="N115" i="14" s="1"/>
  <c r="G65" i="7"/>
  <c r="K119" i="14" s="1"/>
  <c r="F64" i="7"/>
  <c r="J118" i="14" s="1"/>
  <c r="E55" i="7"/>
  <c r="I109" i="14" s="1"/>
  <c r="G38" i="7"/>
  <c r="H114" i="14" s="1"/>
  <c r="E42" i="7"/>
  <c r="F118" i="14" s="1"/>
  <c r="G10" i="7"/>
  <c r="E108" i="14" s="1"/>
  <c r="F12" i="7"/>
  <c r="D110" i="14" s="1"/>
  <c r="E20" i="7"/>
  <c r="C118" i="14" s="1"/>
  <c r="G99" i="6"/>
  <c r="Q92" i="14" s="1"/>
  <c r="F104" i="6"/>
  <c r="P97" i="14" s="1"/>
  <c r="G82" i="6"/>
  <c r="N97" i="14" s="1"/>
  <c r="F86" i="6"/>
  <c r="M101" i="14" s="1"/>
  <c r="E82" i="6"/>
  <c r="L97" i="14" s="1"/>
  <c r="G65" i="6"/>
  <c r="K102" i="14" s="1"/>
  <c r="F64" i="6"/>
  <c r="J101" i="14" s="1"/>
  <c r="G42" i="6"/>
  <c r="H101" i="14" s="1"/>
  <c r="F36" i="6"/>
  <c r="G95" i="14" s="1"/>
  <c r="E43" i="6"/>
  <c r="F102" i="14" s="1"/>
  <c r="G19" i="6"/>
  <c r="E100" i="14" s="1"/>
  <c r="F19" i="6"/>
  <c r="D100" i="14" s="1"/>
  <c r="G105" i="1"/>
  <c r="Q13" i="14" s="1"/>
  <c r="G105" i="2"/>
  <c r="Q30" i="14" s="1"/>
  <c r="G105" i="3"/>
  <c r="Q47" i="14" s="1"/>
  <c r="G105" i="4"/>
  <c r="Q64" i="14" s="1"/>
  <c r="F107" i="1"/>
  <c r="P15" i="14" s="1"/>
  <c r="F103" i="4"/>
  <c r="P62" i="14" s="1"/>
  <c r="F106" i="6"/>
  <c r="P99" i="14" s="1"/>
  <c r="F104" i="7"/>
  <c r="P114" i="14" s="1"/>
  <c r="F105" i="9"/>
  <c r="P132" i="14" s="1"/>
  <c r="F99" i="10"/>
  <c r="P160" i="14" s="1"/>
  <c r="G84" i="1"/>
  <c r="N14" i="14" s="1"/>
  <c r="G78" i="3"/>
  <c r="N42" i="14" s="1"/>
  <c r="G87" i="4"/>
  <c r="N68" i="14" s="1"/>
  <c r="G84" i="5"/>
  <c r="N82" i="14" s="1"/>
  <c r="G38" i="1"/>
  <c r="H12" i="14" s="1"/>
  <c r="G41" i="2"/>
  <c r="H32" i="14" s="1"/>
  <c r="G33" i="3"/>
  <c r="H41" i="14" s="1"/>
  <c r="G43" i="4"/>
  <c r="H68" i="14" s="1"/>
  <c r="G43" i="5"/>
  <c r="H85" i="14" s="1"/>
  <c r="E108" i="10"/>
  <c r="O169" i="14" s="1"/>
  <c r="E107" i="10"/>
  <c r="O168" i="14" s="1"/>
  <c r="E106" i="10"/>
  <c r="O167" i="14" s="1"/>
  <c r="E105" i="10"/>
  <c r="O166" i="14" s="1"/>
  <c r="E101" i="10"/>
  <c r="O162" i="14" s="1"/>
  <c r="E99" i="10"/>
  <c r="O160" i="14" s="1"/>
  <c r="E98" i="10"/>
  <c r="O159" i="14" s="1"/>
  <c r="B98" i="10"/>
  <c r="F86" i="10"/>
  <c r="M169" i="14" s="1"/>
  <c r="E86" i="10"/>
  <c r="L169" i="14" s="1"/>
  <c r="E84" i="10"/>
  <c r="L167" i="14" s="1"/>
  <c r="F83" i="10"/>
  <c r="M166" i="14" s="1"/>
  <c r="E78" i="10"/>
  <c r="L161" i="14" s="1"/>
  <c r="E77" i="10"/>
  <c r="L160" i="14" s="1"/>
  <c r="F76" i="10"/>
  <c r="M159" i="14" s="1"/>
  <c r="B76" i="10"/>
  <c r="E65" i="10"/>
  <c r="I170" i="14" s="1"/>
  <c r="F64" i="10"/>
  <c r="J169" i="14" s="1"/>
  <c r="F61" i="10"/>
  <c r="J166" i="14" s="1"/>
  <c r="E56" i="10"/>
  <c r="I161" i="14" s="1"/>
  <c r="B54" i="10"/>
  <c r="F43" i="10"/>
  <c r="G170" i="14" s="1"/>
  <c r="E41" i="10"/>
  <c r="F168" i="14" s="1"/>
  <c r="E40" i="10"/>
  <c r="F167" i="14" s="1"/>
  <c r="E39" i="10"/>
  <c r="F166" i="14" s="1"/>
  <c r="F36" i="10"/>
  <c r="G163" i="14" s="1"/>
  <c r="F35" i="10"/>
  <c r="G162" i="14" s="1"/>
  <c r="C32" i="10"/>
  <c r="C54" i="10" s="1"/>
  <c r="C76" i="10" s="1"/>
  <c r="C98" i="10" s="1"/>
  <c r="B32" i="10"/>
  <c r="E21" i="10"/>
  <c r="C170" i="14" s="1"/>
  <c r="E16" i="10"/>
  <c r="C165" i="14" s="1"/>
  <c r="B10" i="10"/>
  <c r="F105" i="2"/>
  <c r="P30" i="14" s="1"/>
  <c r="E106" i="5"/>
  <c r="O82" i="14" s="1"/>
  <c r="F108" i="5"/>
  <c r="P84" i="14" s="1"/>
  <c r="E108" i="5"/>
  <c r="O84" i="14" s="1"/>
  <c r="F81" i="5"/>
  <c r="M79" i="14" s="1"/>
  <c r="G56" i="5"/>
  <c r="K76" i="14" s="1"/>
  <c r="F60" i="5"/>
  <c r="J80" i="14" s="1"/>
  <c r="E60" i="5"/>
  <c r="I80" i="14" s="1"/>
  <c r="G11" i="5"/>
  <c r="E75" i="14" s="1"/>
  <c r="F14" i="5"/>
  <c r="D78" i="14" s="1"/>
  <c r="E21" i="5"/>
  <c r="C85" i="14" s="1"/>
  <c r="F109" i="9"/>
  <c r="P136" i="14" s="1"/>
  <c r="E109" i="9"/>
  <c r="O136" i="14" s="1"/>
  <c r="E108" i="9"/>
  <c r="O135" i="14" s="1"/>
  <c r="E107" i="9"/>
  <c r="O134" i="14" s="1"/>
  <c r="E106" i="9"/>
  <c r="O133" i="14" s="1"/>
  <c r="E105" i="9"/>
  <c r="O132" i="14" s="1"/>
  <c r="E104" i="9"/>
  <c r="O131" i="14" s="1"/>
  <c r="E103" i="9"/>
  <c r="O130" i="14" s="1"/>
  <c r="E102" i="9"/>
  <c r="O129" i="14" s="1"/>
  <c r="E101" i="9"/>
  <c r="O128" i="14" s="1"/>
  <c r="E100" i="9"/>
  <c r="O127" i="14" s="1"/>
  <c r="E99" i="9"/>
  <c r="O126" i="14" s="1"/>
  <c r="F98" i="9"/>
  <c r="P125" i="14" s="1"/>
  <c r="E98" i="9"/>
  <c r="O125" i="14" s="1"/>
  <c r="B98" i="9"/>
  <c r="E86" i="9"/>
  <c r="L135" i="14" s="1"/>
  <c r="F85" i="9"/>
  <c r="M134" i="14" s="1"/>
  <c r="E85" i="9"/>
  <c r="L134" i="14" s="1"/>
  <c r="F84" i="9"/>
  <c r="M133" i="14" s="1"/>
  <c r="E84" i="9"/>
  <c r="L133" i="14" s="1"/>
  <c r="E81" i="9"/>
  <c r="L130" i="14" s="1"/>
  <c r="F80" i="9"/>
  <c r="M129" i="14" s="1"/>
  <c r="E79" i="9"/>
  <c r="L128" i="14" s="1"/>
  <c r="E78" i="9"/>
  <c r="L127" i="14" s="1"/>
  <c r="E77" i="9"/>
  <c r="L126" i="14" s="1"/>
  <c r="F76" i="9"/>
  <c r="M125" i="14" s="1"/>
  <c r="E76" i="9"/>
  <c r="L125" i="14" s="1"/>
  <c r="B76" i="9"/>
  <c r="F63" i="9"/>
  <c r="J134" i="14" s="1"/>
  <c r="E58" i="9"/>
  <c r="I129" i="14" s="1"/>
  <c r="E56" i="9"/>
  <c r="I127" i="14" s="1"/>
  <c r="B54" i="9"/>
  <c r="E35" i="9"/>
  <c r="F128" i="14" s="1"/>
  <c r="F34" i="9"/>
  <c r="G127" i="14" s="1"/>
  <c r="E34" i="9"/>
  <c r="F127" i="14" s="1"/>
  <c r="C32" i="9"/>
  <c r="C54" i="9" s="1"/>
  <c r="C76" i="9" s="1"/>
  <c r="C98" i="9" s="1"/>
  <c r="B32" i="9"/>
  <c r="E21" i="9"/>
  <c r="C136" i="14" s="1"/>
  <c r="B10" i="9"/>
  <c r="E101" i="4"/>
  <c r="O60" i="14" s="1"/>
  <c r="F85" i="4"/>
  <c r="M66" i="14" s="1"/>
  <c r="E85" i="4"/>
  <c r="L66" i="14" s="1"/>
  <c r="G63" i="4"/>
  <c r="K66" i="14" s="1"/>
  <c r="F62" i="4"/>
  <c r="J65" i="14" s="1"/>
  <c r="E58" i="4"/>
  <c r="I61" i="14" s="1"/>
  <c r="F41" i="4"/>
  <c r="G66" i="14" s="1"/>
  <c r="E41" i="4"/>
  <c r="F66" i="14" s="1"/>
  <c r="G12" i="4"/>
  <c r="E59" i="14" s="1"/>
  <c r="E21" i="4"/>
  <c r="C68" i="14" s="1"/>
  <c r="G65" i="3"/>
  <c r="K51" i="14" s="1"/>
  <c r="F62" i="3"/>
  <c r="J48" i="14" s="1"/>
  <c r="E64" i="3"/>
  <c r="I50" i="14" s="1"/>
  <c r="E77" i="3"/>
  <c r="L41" i="14" s="1"/>
  <c r="F76" i="3"/>
  <c r="M40" i="14" s="1"/>
  <c r="E103" i="3"/>
  <c r="O45" i="14" s="1"/>
  <c r="F37" i="3"/>
  <c r="G45" i="14" s="1"/>
  <c r="E41" i="3"/>
  <c r="F49" i="14" s="1"/>
  <c r="F12" i="3"/>
  <c r="D42" i="14" s="1"/>
  <c r="F108" i="3"/>
  <c r="P50" i="14" s="1"/>
  <c r="E107" i="6"/>
  <c r="O100" i="14" s="1"/>
  <c r="E104" i="2"/>
  <c r="O29" i="14" s="1"/>
  <c r="F87" i="3"/>
  <c r="M51" i="14" s="1"/>
  <c r="E82" i="8"/>
  <c r="L148" i="14" s="1"/>
  <c r="E84" i="2"/>
  <c r="L31" i="14" s="1"/>
  <c r="E85" i="6"/>
  <c r="L100" i="14" s="1"/>
  <c r="G61" i="2"/>
  <c r="K30" i="14" s="1"/>
  <c r="F60" i="8"/>
  <c r="J148" i="14" s="1"/>
  <c r="F63" i="2"/>
  <c r="J32" i="14" s="1"/>
  <c r="E63" i="2"/>
  <c r="I32" i="14" s="1"/>
  <c r="F38" i="5"/>
  <c r="G80" i="14" s="1"/>
  <c r="F40" i="6"/>
  <c r="G99" i="14" s="1"/>
  <c r="F36" i="2"/>
  <c r="G27" i="14" s="1"/>
  <c r="E37" i="5"/>
  <c r="F79" i="14" s="1"/>
  <c r="E36" i="8"/>
  <c r="F146" i="14" s="1"/>
  <c r="E32" i="2"/>
  <c r="F23" i="14" s="1"/>
  <c r="G21" i="2"/>
  <c r="E34" i="14" s="1"/>
  <c r="F17" i="2"/>
  <c r="D30" i="14" s="1"/>
  <c r="E19" i="2"/>
  <c r="C32" i="14" s="1"/>
  <c r="E11" i="2"/>
  <c r="C24" i="14" s="1"/>
  <c r="E106" i="1"/>
  <c r="O14" i="14" s="1"/>
  <c r="G60" i="1"/>
  <c r="K12" i="14" s="1"/>
  <c r="F55" i="1"/>
  <c r="J7" i="14" s="1"/>
  <c r="E62" i="1"/>
  <c r="I14" i="14" s="1"/>
  <c r="F38" i="1"/>
  <c r="G12" i="14" s="1"/>
  <c r="F14" i="1"/>
  <c r="D10" i="14" s="1"/>
  <c r="B98" i="8"/>
  <c r="B76" i="8"/>
  <c r="E64" i="8"/>
  <c r="I152" i="14" s="1"/>
  <c r="F63" i="8"/>
  <c r="J151" i="14" s="1"/>
  <c r="F62" i="8"/>
  <c r="J150" i="14" s="1"/>
  <c r="F61" i="8"/>
  <c r="J149" i="14" s="1"/>
  <c r="F58" i="8"/>
  <c r="J146" i="14" s="1"/>
  <c r="F57" i="8"/>
  <c r="J145" i="14" s="1"/>
  <c r="F56" i="8"/>
  <c r="J144" i="14" s="1"/>
  <c r="F55" i="8"/>
  <c r="J143" i="14" s="1"/>
  <c r="B54" i="8"/>
  <c r="F43" i="8"/>
  <c r="G153" i="14" s="1"/>
  <c r="F42" i="8"/>
  <c r="G152" i="14" s="1"/>
  <c r="E42" i="8"/>
  <c r="F152" i="14" s="1"/>
  <c r="F41" i="8"/>
  <c r="G151" i="14" s="1"/>
  <c r="E41" i="8"/>
  <c r="F151" i="14" s="1"/>
  <c r="F38" i="8"/>
  <c r="G148" i="14" s="1"/>
  <c r="E38" i="8"/>
  <c r="F148" i="14" s="1"/>
  <c r="F35" i="8"/>
  <c r="G145" i="14" s="1"/>
  <c r="F34" i="8"/>
  <c r="G144" i="14" s="1"/>
  <c r="F33" i="8"/>
  <c r="G143" i="14" s="1"/>
  <c r="F32" i="8"/>
  <c r="G142" i="14" s="1"/>
  <c r="C32" i="8"/>
  <c r="C54" i="8" s="1"/>
  <c r="C76" i="8" s="1"/>
  <c r="C98" i="8" s="1"/>
  <c r="B32" i="8"/>
  <c r="F19" i="8"/>
  <c r="D151" i="14" s="1"/>
  <c r="F12" i="8"/>
  <c r="D144" i="14" s="1"/>
  <c r="B10" i="8"/>
  <c r="E108" i="7"/>
  <c r="O118" i="14" s="1"/>
  <c r="F107" i="7"/>
  <c r="P117" i="14" s="1"/>
  <c r="E104" i="7"/>
  <c r="O114" i="14" s="1"/>
  <c r="F100" i="7"/>
  <c r="P110" i="14" s="1"/>
  <c r="E99" i="7"/>
  <c r="O109" i="14" s="1"/>
  <c r="F98" i="7"/>
  <c r="P108" i="14" s="1"/>
  <c r="B98" i="7"/>
  <c r="F83" i="7"/>
  <c r="M115" i="14" s="1"/>
  <c r="F82" i="7"/>
  <c r="M114" i="14" s="1"/>
  <c r="E82" i="7"/>
  <c r="L114" i="14" s="1"/>
  <c r="F81" i="7"/>
  <c r="M113" i="14" s="1"/>
  <c r="E81" i="7"/>
  <c r="L113" i="14" s="1"/>
  <c r="B76" i="7"/>
  <c r="E64" i="7"/>
  <c r="I118" i="14" s="1"/>
  <c r="F58" i="7"/>
  <c r="J112" i="14" s="1"/>
  <c r="F56" i="7"/>
  <c r="J110" i="14" s="1"/>
  <c r="B54" i="7"/>
  <c r="C32" i="7"/>
  <c r="C54" i="7" s="1"/>
  <c r="C76" i="7" s="1"/>
  <c r="C98" i="7" s="1"/>
  <c r="B32" i="7"/>
  <c r="F11" i="7"/>
  <c r="D109" i="14" s="1"/>
  <c r="B10" i="7"/>
  <c r="F109" i="6"/>
  <c r="P102" i="14" s="1"/>
  <c r="E109" i="6"/>
  <c r="O102" i="14" s="1"/>
  <c r="F105" i="6"/>
  <c r="P98" i="14" s="1"/>
  <c r="E105" i="6"/>
  <c r="O98" i="14" s="1"/>
  <c r="E101" i="6"/>
  <c r="O94" i="14" s="1"/>
  <c r="F100" i="6"/>
  <c r="P93" i="14" s="1"/>
  <c r="E100" i="6"/>
  <c r="O93" i="14" s="1"/>
  <c r="F99" i="6"/>
  <c r="P92" i="14" s="1"/>
  <c r="E99" i="6"/>
  <c r="O92" i="14" s="1"/>
  <c r="C98" i="6"/>
  <c r="B98" i="6"/>
  <c r="E86" i="6"/>
  <c r="L101" i="14" s="1"/>
  <c r="E84" i="6"/>
  <c r="L99" i="14" s="1"/>
  <c r="E83" i="6"/>
  <c r="L98" i="14" s="1"/>
  <c r="F82" i="6"/>
  <c r="M97" i="14" s="1"/>
  <c r="C76" i="6"/>
  <c r="B76" i="6"/>
  <c r="E63" i="6"/>
  <c r="I100" i="14" s="1"/>
  <c r="E59" i="6"/>
  <c r="I96" i="14" s="1"/>
  <c r="E58" i="6"/>
  <c r="I95" i="14" s="1"/>
  <c r="E55" i="6"/>
  <c r="I92" i="14" s="1"/>
  <c r="E54" i="6"/>
  <c r="I91" i="14" s="1"/>
  <c r="C54" i="6"/>
  <c r="B54" i="6"/>
  <c r="F42" i="6"/>
  <c r="G101" i="14" s="1"/>
  <c r="F41" i="6"/>
  <c r="G100" i="14" s="1"/>
  <c r="E41" i="6"/>
  <c r="F100" i="14" s="1"/>
  <c r="E40" i="6"/>
  <c r="F99" i="14" s="1"/>
  <c r="F39" i="6"/>
  <c r="G98" i="14" s="1"/>
  <c r="E36" i="6"/>
  <c r="F95" i="14" s="1"/>
  <c r="F35" i="6"/>
  <c r="G94" i="14" s="1"/>
  <c r="E35" i="6"/>
  <c r="F94" i="14" s="1"/>
  <c r="E32" i="6"/>
  <c r="F91" i="14" s="1"/>
  <c r="C32" i="6"/>
  <c r="B32" i="6"/>
  <c r="F20" i="6"/>
  <c r="D101" i="14" s="1"/>
  <c r="E19" i="6"/>
  <c r="C100" i="14" s="1"/>
  <c r="F18" i="6"/>
  <c r="D99" i="14" s="1"/>
  <c r="E18" i="6"/>
  <c r="C99" i="14" s="1"/>
  <c r="F17" i="6"/>
  <c r="D98" i="14" s="1"/>
  <c r="F12" i="6"/>
  <c r="D93" i="14" s="1"/>
  <c r="F11" i="6"/>
  <c r="D92" i="14" s="1"/>
  <c r="E10" i="6"/>
  <c r="C91" i="14" s="1"/>
  <c r="B10" i="6"/>
  <c r="F109" i="5"/>
  <c r="P85" i="14" s="1"/>
  <c r="E109" i="5"/>
  <c r="O85" i="14" s="1"/>
  <c r="E107" i="5"/>
  <c r="O83" i="14" s="1"/>
  <c r="E105" i="5"/>
  <c r="O81" i="14" s="1"/>
  <c r="E103" i="5"/>
  <c r="O79" i="14" s="1"/>
  <c r="E102" i="5"/>
  <c r="O78" i="14" s="1"/>
  <c r="E101" i="5"/>
  <c r="O77" i="14" s="1"/>
  <c r="E100" i="5"/>
  <c r="O76" i="14" s="1"/>
  <c r="B98" i="5"/>
  <c r="F87" i="5"/>
  <c r="M85" i="14" s="1"/>
  <c r="E87" i="5"/>
  <c r="L85" i="14" s="1"/>
  <c r="F86" i="5"/>
  <c r="M84" i="14" s="1"/>
  <c r="E86" i="5"/>
  <c r="L84" i="14" s="1"/>
  <c r="F85" i="5"/>
  <c r="M83" i="14" s="1"/>
  <c r="E85" i="5"/>
  <c r="L83" i="14" s="1"/>
  <c r="F84" i="5"/>
  <c r="M82" i="14" s="1"/>
  <c r="E84" i="5"/>
  <c r="L82" i="14" s="1"/>
  <c r="F83" i="5"/>
  <c r="M81" i="14" s="1"/>
  <c r="E83" i="5"/>
  <c r="L81" i="14" s="1"/>
  <c r="F82" i="5"/>
  <c r="M80" i="14" s="1"/>
  <c r="E82" i="5"/>
  <c r="L80" i="14" s="1"/>
  <c r="E81" i="5"/>
  <c r="L79" i="14" s="1"/>
  <c r="F80" i="5"/>
  <c r="M78" i="14" s="1"/>
  <c r="E80" i="5"/>
  <c r="L78" i="14" s="1"/>
  <c r="F79" i="5"/>
  <c r="M77" i="14" s="1"/>
  <c r="E79" i="5"/>
  <c r="L77" i="14" s="1"/>
  <c r="F78" i="5"/>
  <c r="M76" i="14" s="1"/>
  <c r="E78" i="5"/>
  <c r="L76" i="14" s="1"/>
  <c r="F77" i="5"/>
  <c r="M75" i="14" s="1"/>
  <c r="E77" i="5"/>
  <c r="L75" i="14" s="1"/>
  <c r="F76" i="5"/>
  <c r="M74" i="14" s="1"/>
  <c r="E76" i="5"/>
  <c r="L74" i="14" s="1"/>
  <c r="B76" i="5"/>
  <c r="F65" i="5"/>
  <c r="J85" i="14" s="1"/>
  <c r="F56" i="5"/>
  <c r="J76" i="14" s="1"/>
  <c r="E56" i="5"/>
  <c r="I76" i="14" s="1"/>
  <c r="C54" i="5"/>
  <c r="C76" i="5" s="1"/>
  <c r="C98" i="5" s="1"/>
  <c r="B54" i="5"/>
  <c r="F43" i="5"/>
  <c r="G85" i="14" s="1"/>
  <c r="E43" i="5"/>
  <c r="F85" i="14" s="1"/>
  <c r="F42" i="5"/>
  <c r="G84" i="14" s="1"/>
  <c r="E42" i="5"/>
  <c r="F84" i="14" s="1"/>
  <c r="F41" i="5"/>
  <c r="G83" i="14" s="1"/>
  <c r="F40" i="5"/>
  <c r="G82" i="14" s="1"/>
  <c r="F39" i="5"/>
  <c r="G81" i="14" s="1"/>
  <c r="E39" i="5"/>
  <c r="F81" i="14" s="1"/>
  <c r="E38" i="5"/>
  <c r="F80" i="14" s="1"/>
  <c r="F37" i="5"/>
  <c r="G79" i="14" s="1"/>
  <c r="F36" i="5"/>
  <c r="G78" i="14" s="1"/>
  <c r="E36" i="5"/>
  <c r="F78" i="14" s="1"/>
  <c r="F35" i="5"/>
  <c r="G77" i="14" s="1"/>
  <c r="F34" i="5"/>
  <c r="G76" i="14" s="1"/>
  <c r="E34" i="5"/>
  <c r="F76" i="14" s="1"/>
  <c r="F33" i="5"/>
  <c r="G75" i="14" s="1"/>
  <c r="E33" i="5"/>
  <c r="F75" i="14" s="1"/>
  <c r="F32" i="5"/>
  <c r="G74" i="14" s="1"/>
  <c r="E32" i="5"/>
  <c r="F74" i="14" s="1"/>
  <c r="C32" i="5"/>
  <c r="B32" i="5"/>
  <c r="F20" i="5"/>
  <c r="D84" i="14" s="1"/>
  <c r="E20" i="5"/>
  <c r="C84" i="14" s="1"/>
  <c r="F19" i="5"/>
  <c r="D83" i="14" s="1"/>
  <c r="E19" i="5"/>
  <c r="C83" i="14" s="1"/>
  <c r="F17" i="5"/>
  <c r="D81" i="14" s="1"/>
  <c r="F16" i="5"/>
  <c r="D80" i="14" s="1"/>
  <c r="E16" i="5"/>
  <c r="C80" i="14" s="1"/>
  <c r="F15" i="5"/>
  <c r="D79" i="14" s="1"/>
  <c r="E15" i="5"/>
  <c r="C79" i="14" s="1"/>
  <c r="E14" i="5"/>
  <c r="C78" i="14" s="1"/>
  <c r="F13" i="5"/>
  <c r="D77" i="14" s="1"/>
  <c r="E13" i="5"/>
  <c r="C77" i="14" s="1"/>
  <c r="F12" i="5"/>
  <c r="D76" i="14" s="1"/>
  <c r="F11" i="5"/>
  <c r="D75" i="14" s="1"/>
  <c r="E11" i="5"/>
  <c r="C75" i="14" s="1"/>
  <c r="F10" i="5"/>
  <c r="D74" i="14" s="1"/>
  <c r="B10" i="5"/>
  <c r="F109" i="4"/>
  <c r="P68" i="14" s="1"/>
  <c r="E109" i="4"/>
  <c r="O68" i="14" s="1"/>
  <c r="F107" i="4"/>
  <c r="P66" i="14" s="1"/>
  <c r="F106" i="4"/>
  <c r="P65" i="14" s="1"/>
  <c r="E106" i="4"/>
  <c r="O65" i="14" s="1"/>
  <c r="F105" i="4"/>
  <c r="P64" i="14" s="1"/>
  <c r="F104" i="4"/>
  <c r="P63" i="14" s="1"/>
  <c r="F100" i="4"/>
  <c r="P59" i="14" s="1"/>
  <c r="F99" i="4"/>
  <c r="P58" i="14" s="1"/>
  <c r="F98" i="4"/>
  <c r="P57" i="14" s="1"/>
  <c r="B98" i="4"/>
  <c r="E86" i="4"/>
  <c r="L67" i="14" s="1"/>
  <c r="E81" i="4"/>
  <c r="L62" i="14" s="1"/>
  <c r="F80" i="4"/>
  <c r="M61" i="14" s="1"/>
  <c r="F79" i="4"/>
  <c r="M60" i="14" s="1"/>
  <c r="E76" i="4"/>
  <c r="L57" i="14" s="1"/>
  <c r="B76" i="4"/>
  <c r="F63" i="4"/>
  <c r="J66" i="14" s="1"/>
  <c r="E62" i="4"/>
  <c r="I65" i="14" s="1"/>
  <c r="E61" i="4"/>
  <c r="I64" i="14" s="1"/>
  <c r="E60" i="4"/>
  <c r="I63" i="14" s="1"/>
  <c r="F58" i="4"/>
  <c r="J61" i="14" s="1"/>
  <c r="F54" i="4"/>
  <c r="J57" i="14" s="1"/>
  <c r="C54" i="4"/>
  <c r="C76" i="4" s="1"/>
  <c r="C98" i="4" s="1"/>
  <c r="B54" i="4"/>
  <c r="F40" i="4"/>
  <c r="G65" i="14" s="1"/>
  <c r="F39" i="4"/>
  <c r="G64" i="14" s="1"/>
  <c r="C32" i="4"/>
  <c r="B32" i="4"/>
  <c r="F21" i="4"/>
  <c r="D68" i="14" s="1"/>
  <c r="F20" i="4"/>
  <c r="D67" i="14" s="1"/>
  <c r="E20" i="4"/>
  <c r="C67" i="14" s="1"/>
  <c r="F19" i="4"/>
  <c r="D66" i="14" s="1"/>
  <c r="E19" i="4"/>
  <c r="C66" i="14" s="1"/>
  <c r="F18" i="4"/>
  <c r="D65" i="14" s="1"/>
  <c r="E18" i="4"/>
  <c r="C65" i="14" s="1"/>
  <c r="F17" i="4"/>
  <c r="D64" i="14" s="1"/>
  <c r="F16" i="4"/>
  <c r="D63" i="14" s="1"/>
  <c r="E16" i="4"/>
  <c r="C63" i="14" s="1"/>
  <c r="F15" i="4"/>
  <c r="D62" i="14" s="1"/>
  <c r="E15" i="4"/>
  <c r="C62" i="14" s="1"/>
  <c r="F14" i="4"/>
  <c r="D61" i="14" s="1"/>
  <c r="E14" i="4"/>
  <c r="C61" i="14" s="1"/>
  <c r="F13" i="4"/>
  <c r="D60" i="14" s="1"/>
  <c r="E13" i="4"/>
  <c r="C60" i="14" s="1"/>
  <c r="F12" i="4"/>
  <c r="D59" i="14" s="1"/>
  <c r="F11" i="4"/>
  <c r="D58" i="14" s="1"/>
  <c r="E11" i="4"/>
  <c r="C58" i="14" s="1"/>
  <c r="F10" i="4"/>
  <c r="D57" i="14" s="1"/>
  <c r="E10" i="4"/>
  <c r="C57" i="14" s="1"/>
  <c r="B10" i="4"/>
  <c r="F109" i="3"/>
  <c r="P51" i="14" s="1"/>
  <c r="E109" i="3"/>
  <c r="O51" i="14" s="1"/>
  <c r="E107" i="3"/>
  <c r="O49" i="14" s="1"/>
  <c r="F106" i="3"/>
  <c r="P48" i="14" s="1"/>
  <c r="E106" i="3"/>
  <c r="O48" i="14" s="1"/>
  <c r="F105" i="3"/>
  <c r="P47" i="14" s="1"/>
  <c r="E105" i="3"/>
  <c r="O47" i="14" s="1"/>
  <c r="E104" i="3"/>
  <c r="O46" i="14" s="1"/>
  <c r="F102" i="3"/>
  <c r="P44" i="14" s="1"/>
  <c r="F101" i="3"/>
  <c r="P43" i="14" s="1"/>
  <c r="E101" i="3"/>
  <c r="O43" i="14" s="1"/>
  <c r="F100" i="3"/>
  <c r="P42" i="14" s="1"/>
  <c r="E100" i="3"/>
  <c r="O42" i="14" s="1"/>
  <c r="E99" i="3"/>
  <c r="O41" i="14" s="1"/>
  <c r="F98" i="3"/>
  <c r="P40" i="14" s="1"/>
  <c r="B98" i="3"/>
  <c r="E86" i="3"/>
  <c r="L50" i="14" s="1"/>
  <c r="F85" i="3"/>
  <c r="M49" i="14" s="1"/>
  <c r="E85" i="3"/>
  <c r="L49" i="14" s="1"/>
  <c r="F84" i="3"/>
  <c r="M48" i="14" s="1"/>
  <c r="E81" i="3"/>
  <c r="L45" i="14" s="1"/>
  <c r="F80" i="3"/>
  <c r="M44" i="14" s="1"/>
  <c r="E80" i="3"/>
  <c r="L44" i="14" s="1"/>
  <c r="F79" i="3"/>
  <c r="M43" i="14" s="1"/>
  <c r="E79" i="3"/>
  <c r="L43" i="14" s="1"/>
  <c r="B76" i="3"/>
  <c r="E62" i="3"/>
  <c r="I48" i="14" s="1"/>
  <c r="E60" i="3"/>
  <c r="I46" i="14" s="1"/>
  <c r="E59" i="3"/>
  <c r="I45" i="14" s="1"/>
  <c r="B54" i="3"/>
  <c r="F42" i="3"/>
  <c r="G50" i="14" s="1"/>
  <c r="E42" i="3"/>
  <c r="F50" i="14" s="1"/>
  <c r="F35" i="3"/>
  <c r="G43" i="14" s="1"/>
  <c r="E35" i="3"/>
  <c r="F43" i="14" s="1"/>
  <c r="C32" i="3"/>
  <c r="C54" i="3" s="1"/>
  <c r="C76" i="3" s="1"/>
  <c r="C98" i="3" s="1"/>
  <c r="B32" i="3"/>
  <c r="E21" i="3"/>
  <c r="C51" i="14" s="1"/>
  <c r="E20" i="3"/>
  <c r="C50" i="14" s="1"/>
  <c r="F19" i="3"/>
  <c r="D49" i="14" s="1"/>
  <c r="E19" i="3"/>
  <c r="C49" i="14" s="1"/>
  <c r="F18" i="3"/>
  <c r="D48" i="14" s="1"/>
  <c r="E18" i="3"/>
  <c r="C48" i="14" s="1"/>
  <c r="E17" i="3"/>
  <c r="C47" i="14" s="1"/>
  <c r="E16" i="3"/>
  <c r="C46" i="14" s="1"/>
  <c r="F15" i="3"/>
  <c r="D45" i="14" s="1"/>
  <c r="E15" i="3"/>
  <c r="C45" i="14" s="1"/>
  <c r="F14" i="3"/>
  <c r="D44" i="14" s="1"/>
  <c r="E14" i="3"/>
  <c r="C44" i="14" s="1"/>
  <c r="F13" i="3"/>
  <c r="D43" i="14" s="1"/>
  <c r="E13" i="3"/>
  <c r="C43" i="14" s="1"/>
  <c r="E12" i="3"/>
  <c r="C42" i="14" s="1"/>
  <c r="E11" i="3"/>
  <c r="C41" i="14" s="1"/>
  <c r="F10" i="3"/>
  <c r="D40" i="14" s="1"/>
  <c r="E10" i="3"/>
  <c r="C40" i="14" s="1"/>
  <c r="B10" i="3"/>
  <c r="F108" i="2"/>
  <c r="P33" i="14" s="1"/>
  <c r="F107" i="2"/>
  <c r="P32" i="14" s="1"/>
  <c r="F99" i="2"/>
  <c r="P24" i="14" s="1"/>
  <c r="B98" i="2"/>
  <c r="B76" i="2"/>
  <c r="F65" i="2"/>
  <c r="J34" i="14" s="1"/>
  <c r="F64" i="2"/>
  <c r="J33" i="14" s="1"/>
  <c r="F60" i="2"/>
  <c r="J29" i="14" s="1"/>
  <c r="F59" i="2"/>
  <c r="J28" i="14" s="1"/>
  <c r="E59" i="2"/>
  <c r="I28" i="14" s="1"/>
  <c r="F58" i="2"/>
  <c r="J27" i="14" s="1"/>
  <c r="E58" i="2"/>
  <c r="I27" i="14" s="1"/>
  <c r="F54" i="2"/>
  <c r="J23" i="14" s="1"/>
  <c r="E54" i="2"/>
  <c r="I23" i="14" s="1"/>
  <c r="B54" i="2"/>
  <c r="F43" i="2"/>
  <c r="G34" i="14" s="1"/>
  <c r="F42" i="2"/>
  <c r="G33" i="14" s="1"/>
  <c r="E42" i="2"/>
  <c r="F33" i="14" s="1"/>
  <c r="F41" i="2"/>
  <c r="G32" i="14" s="1"/>
  <c r="F39" i="2"/>
  <c r="G30" i="14" s="1"/>
  <c r="F38" i="2"/>
  <c r="G29" i="14" s="1"/>
  <c r="F33" i="2"/>
  <c r="G24" i="14" s="1"/>
  <c r="F32" i="2"/>
  <c r="G23" i="14" s="1"/>
  <c r="C32" i="2"/>
  <c r="C54" i="2" s="1"/>
  <c r="C76" i="2" s="1"/>
  <c r="C98" i="2" s="1"/>
  <c r="B32" i="2"/>
  <c r="B10" i="2"/>
  <c r="C76" i="1"/>
  <c r="C54" i="1"/>
  <c r="C32" i="1"/>
  <c r="C98" i="1"/>
  <c r="F109" i="1"/>
  <c r="P17" i="14" s="1"/>
  <c r="F108" i="1"/>
  <c r="P16" i="14" s="1"/>
  <c r="F102" i="1"/>
  <c r="P10" i="14" s="1"/>
  <c r="F101" i="1"/>
  <c r="P9" i="14" s="1"/>
  <c r="F100" i="1"/>
  <c r="P8" i="14" s="1"/>
  <c r="F99" i="1"/>
  <c r="P7" i="14" s="1"/>
  <c r="F98" i="1"/>
  <c r="P6" i="14" s="1"/>
  <c r="E107" i="1"/>
  <c r="O15" i="14" s="1"/>
  <c r="E87" i="1"/>
  <c r="L17" i="14" s="1"/>
  <c r="E86" i="1"/>
  <c r="L16" i="14" s="1"/>
  <c r="E85" i="1"/>
  <c r="L15" i="14" s="1"/>
  <c r="E84" i="1"/>
  <c r="L14" i="14" s="1"/>
  <c r="E83" i="1"/>
  <c r="L13" i="14" s="1"/>
  <c r="E82" i="1"/>
  <c r="L12" i="14" s="1"/>
  <c r="E81" i="1"/>
  <c r="L11" i="14" s="1"/>
  <c r="E80" i="1"/>
  <c r="L10" i="14" s="1"/>
  <c r="E79" i="1"/>
  <c r="L9" i="14" s="1"/>
  <c r="E78" i="1"/>
  <c r="L8" i="14" s="1"/>
  <c r="E77" i="1"/>
  <c r="L7" i="14" s="1"/>
  <c r="E76" i="1"/>
  <c r="L6" i="14" s="1"/>
  <c r="E57" i="1"/>
  <c r="I9" i="14" s="1"/>
  <c r="E43" i="1"/>
  <c r="F17" i="14" s="1"/>
  <c r="E42" i="1"/>
  <c r="F16" i="14" s="1"/>
  <c r="E41" i="1"/>
  <c r="F15" i="14" s="1"/>
  <c r="E40" i="1"/>
  <c r="F14" i="14" s="1"/>
  <c r="E39" i="1"/>
  <c r="F13" i="14" s="1"/>
  <c r="E38" i="1"/>
  <c r="F12" i="14" s="1"/>
  <c r="E37" i="1"/>
  <c r="F11" i="14" s="1"/>
  <c r="E36" i="1"/>
  <c r="F10" i="14" s="1"/>
  <c r="E35" i="1"/>
  <c r="F9" i="14" s="1"/>
  <c r="E34" i="1"/>
  <c r="F8" i="14" s="1"/>
  <c r="E33" i="1"/>
  <c r="F7" i="14" s="1"/>
  <c r="E32" i="1"/>
  <c r="F6" i="14" s="1"/>
  <c r="F87" i="1"/>
  <c r="M17" i="14" s="1"/>
  <c r="F86" i="1"/>
  <c r="M16" i="14" s="1"/>
  <c r="F85" i="1"/>
  <c r="M15" i="14" s="1"/>
  <c r="F84" i="1"/>
  <c r="M14" i="14" s="1"/>
  <c r="F83" i="1"/>
  <c r="M13" i="14" s="1"/>
  <c r="F82" i="1"/>
  <c r="M12" i="14" s="1"/>
  <c r="F81" i="1"/>
  <c r="M11" i="14" s="1"/>
  <c r="F80" i="1"/>
  <c r="M10" i="14" s="1"/>
  <c r="F79" i="1"/>
  <c r="M9" i="14" s="1"/>
  <c r="F78" i="1"/>
  <c r="M8" i="14" s="1"/>
  <c r="F77" i="1"/>
  <c r="M7" i="14" s="1"/>
  <c r="F76" i="1"/>
  <c r="M6" i="14" s="1"/>
  <c r="F58" i="1"/>
  <c r="J10" i="14" s="1"/>
  <c r="F57" i="1"/>
  <c r="J9" i="14" s="1"/>
  <c r="F42" i="1"/>
  <c r="G16" i="14" s="1"/>
  <c r="F41" i="1"/>
  <c r="G15" i="14" s="1"/>
  <c r="F40" i="1"/>
  <c r="G14" i="14" s="1"/>
  <c r="F39" i="1"/>
  <c r="G13" i="14" s="1"/>
  <c r="F37" i="1"/>
  <c r="G11" i="14" s="1"/>
  <c r="F34" i="1"/>
  <c r="G8" i="14" s="1"/>
  <c r="F19" i="1"/>
  <c r="D15" i="14" s="1"/>
  <c r="F18" i="1"/>
  <c r="D14" i="14" s="1"/>
  <c r="F17" i="1"/>
  <c r="D13" i="14" s="1"/>
  <c r="F15" i="1"/>
  <c r="D11" i="14" s="1"/>
  <c r="M86" i="14" l="1"/>
  <c r="L86" i="14"/>
  <c r="M18" i="14"/>
  <c r="G86" i="14"/>
  <c r="L18" i="14"/>
  <c r="I188" i="14"/>
  <c r="C52" i="14"/>
  <c r="O137" i="14"/>
  <c r="F104" i="12"/>
  <c r="P199" i="14" s="1"/>
  <c r="G43" i="13"/>
  <c r="H221" i="14" s="1"/>
  <c r="F56" i="1"/>
  <c r="J8" i="14" s="1"/>
  <c r="E56" i="1"/>
  <c r="I8" i="14" s="1"/>
  <c r="F19" i="2"/>
  <c r="D32" i="14" s="1"/>
  <c r="E41" i="2"/>
  <c r="F32" i="14" s="1"/>
  <c r="E34" i="3"/>
  <c r="F42" i="14" s="1"/>
  <c r="F41" i="3"/>
  <c r="G49" i="14" s="1"/>
  <c r="E39" i="4"/>
  <c r="F64" i="14" s="1"/>
  <c r="E59" i="4"/>
  <c r="I62" i="14" s="1"/>
  <c r="F55" i="5"/>
  <c r="J75" i="14" s="1"/>
  <c r="F64" i="5"/>
  <c r="J84" i="14" s="1"/>
  <c r="E60" i="7"/>
  <c r="I114" i="14" s="1"/>
  <c r="F58" i="9"/>
  <c r="J129" i="14" s="1"/>
  <c r="E38" i="10"/>
  <c r="F165" i="14" s="1"/>
  <c r="F60" i="10"/>
  <c r="J165" i="14" s="1"/>
  <c r="E83" i="10"/>
  <c r="L166" i="14" s="1"/>
  <c r="E104" i="10"/>
  <c r="O165" i="14" s="1"/>
  <c r="F77" i="11"/>
  <c r="M177" i="14" s="1"/>
  <c r="E86" i="11"/>
  <c r="L186" i="14" s="1"/>
  <c r="F20" i="12"/>
  <c r="D203" i="14" s="1"/>
  <c r="F39" i="12"/>
  <c r="G200" i="14" s="1"/>
  <c r="F62" i="12"/>
  <c r="J201" i="14" s="1"/>
  <c r="E85" i="12"/>
  <c r="L202" i="14" s="1"/>
  <c r="F103" i="12"/>
  <c r="P198" i="14" s="1"/>
  <c r="F42" i="13"/>
  <c r="G220" i="14" s="1"/>
  <c r="F78" i="13"/>
  <c r="M212" i="14" s="1"/>
  <c r="F85" i="13"/>
  <c r="M219" i="14" s="1"/>
  <c r="G10" i="13"/>
  <c r="E210" i="14" s="1"/>
  <c r="G19" i="13"/>
  <c r="E219" i="14" s="1"/>
  <c r="G19" i="10"/>
  <c r="E168" i="14" s="1"/>
  <c r="G12" i="7"/>
  <c r="E110" i="14" s="1"/>
  <c r="G21" i="4"/>
  <c r="E68" i="14" s="1"/>
  <c r="G39" i="13"/>
  <c r="H217" i="14" s="1"/>
  <c r="G40" i="9"/>
  <c r="H133" i="14" s="1"/>
  <c r="G33" i="5"/>
  <c r="H75" i="14" s="1"/>
  <c r="G43" i="1"/>
  <c r="H17" i="14" s="1"/>
  <c r="G64" i="12"/>
  <c r="K203" i="14" s="1"/>
  <c r="G65" i="9"/>
  <c r="K136" i="14" s="1"/>
  <c r="G65" i="5"/>
  <c r="K85" i="14" s="1"/>
  <c r="G61" i="1"/>
  <c r="K13" i="14" s="1"/>
  <c r="G85" i="13"/>
  <c r="N219" i="14" s="1"/>
  <c r="G85" i="9"/>
  <c r="N134" i="14" s="1"/>
  <c r="G82" i="4"/>
  <c r="N63" i="14" s="1"/>
  <c r="G98" i="10"/>
  <c r="Q159" i="14" s="1"/>
  <c r="G106" i="11"/>
  <c r="Q184" i="14" s="1"/>
  <c r="G107" i="7"/>
  <c r="Q117" i="14" s="1"/>
  <c r="G106" i="3"/>
  <c r="Q48" i="14" s="1"/>
  <c r="G21" i="10"/>
  <c r="E170" i="14" s="1"/>
  <c r="E59" i="1"/>
  <c r="I11" i="14" s="1"/>
  <c r="F60" i="1"/>
  <c r="J12" i="14" s="1"/>
  <c r="F36" i="3"/>
  <c r="G44" i="14" s="1"/>
  <c r="E33" i="4"/>
  <c r="F58" i="14" s="1"/>
  <c r="F42" i="4"/>
  <c r="G67" i="14" s="1"/>
  <c r="E63" i="4"/>
  <c r="I66" i="14" s="1"/>
  <c r="F57" i="5"/>
  <c r="J77" i="14" s="1"/>
  <c r="E87" i="6"/>
  <c r="L102" i="14" s="1"/>
  <c r="E39" i="9"/>
  <c r="F132" i="14" s="1"/>
  <c r="E32" i="10"/>
  <c r="F159" i="14" s="1"/>
  <c r="E42" i="10"/>
  <c r="F169" i="14" s="1"/>
  <c r="F33" i="11"/>
  <c r="G177" i="14" s="1"/>
  <c r="G188" i="14" s="1"/>
  <c r="F80" i="11"/>
  <c r="M180" i="14" s="1"/>
  <c r="F108" i="11"/>
  <c r="P186" i="14" s="1"/>
  <c r="E32" i="12"/>
  <c r="F193" i="14" s="1"/>
  <c r="F105" i="12"/>
  <c r="P200" i="14" s="1"/>
  <c r="E55" i="13"/>
  <c r="I211" i="14" s="1"/>
  <c r="G11" i="2"/>
  <c r="E24" i="14" s="1"/>
  <c r="G18" i="12"/>
  <c r="E201" i="14" s="1"/>
  <c r="G18" i="8"/>
  <c r="E150" i="14" s="1"/>
  <c r="G21" i="7"/>
  <c r="E119" i="14" s="1"/>
  <c r="G32" i="8"/>
  <c r="H142" i="14" s="1"/>
  <c r="G39" i="11"/>
  <c r="H183" i="14" s="1"/>
  <c r="G39" i="7"/>
  <c r="H115" i="14" s="1"/>
  <c r="G38" i="3"/>
  <c r="H46" i="14" s="1"/>
  <c r="G54" i="4"/>
  <c r="K57" i="14" s="1"/>
  <c r="G64" i="10"/>
  <c r="K169" i="14" s="1"/>
  <c r="G60" i="6"/>
  <c r="K97" i="14" s="1"/>
  <c r="G64" i="4"/>
  <c r="K67" i="14" s="1"/>
  <c r="G76" i="9"/>
  <c r="N125" i="14" s="1"/>
  <c r="G83" i="10"/>
  <c r="N166" i="14" s="1"/>
  <c r="G85" i="7"/>
  <c r="N117" i="14" s="1"/>
  <c r="G100" i="13"/>
  <c r="Q212" i="14" s="1"/>
  <c r="G107" i="10"/>
  <c r="Q168" i="14" s="1"/>
  <c r="G107" i="6"/>
  <c r="Q100" i="14" s="1"/>
  <c r="E58" i="1"/>
  <c r="I10" i="14" s="1"/>
  <c r="G42" i="9"/>
  <c r="H135" i="14" s="1"/>
  <c r="G54" i="6"/>
  <c r="K91" i="14" s="1"/>
  <c r="F59" i="1"/>
  <c r="J11" i="14" s="1"/>
  <c r="E36" i="3"/>
  <c r="F44" i="14" s="1"/>
  <c r="E54" i="13"/>
  <c r="I210" i="14" s="1"/>
  <c r="E60" i="1"/>
  <c r="I12" i="14" s="1"/>
  <c r="E83" i="2"/>
  <c r="L30" i="14" s="1"/>
  <c r="F61" i="1"/>
  <c r="J13" i="14" s="1"/>
  <c r="E61" i="1"/>
  <c r="I13" i="14" s="1"/>
  <c r="F35" i="2"/>
  <c r="G26" i="14" s="1"/>
  <c r="E79" i="2"/>
  <c r="L26" i="14" s="1"/>
  <c r="E37" i="3"/>
  <c r="F45" i="14" s="1"/>
  <c r="E55" i="3"/>
  <c r="I41" i="14" s="1"/>
  <c r="E84" i="3"/>
  <c r="L48" i="14" s="1"/>
  <c r="F33" i="4"/>
  <c r="G58" i="14" s="1"/>
  <c r="F43" i="4"/>
  <c r="G68" i="14" s="1"/>
  <c r="F18" i="5"/>
  <c r="D82" i="14" s="1"/>
  <c r="F58" i="5"/>
  <c r="J78" i="14" s="1"/>
  <c r="E76" i="6"/>
  <c r="L91" i="14" s="1"/>
  <c r="E15" i="8"/>
  <c r="C147" i="14" s="1"/>
  <c r="E40" i="9"/>
  <c r="F133" i="14" s="1"/>
  <c r="E33" i="10"/>
  <c r="F160" i="14" s="1"/>
  <c r="E43" i="10"/>
  <c r="F170" i="14" s="1"/>
  <c r="E109" i="10"/>
  <c r="O170" i="14" s="1"/>
  <c r="F34" i="11"/>
  <c r="G178" i="14" s="1"/>
  <c r="F42" i="11"/>
  <c r="G186" i="14" s="1"/>
  <c r="F81" i="11"/>
  <c r="M181" i="14" s="1"/>
  <c r="E16" i="12"/>
  <c r="C199" i="14" s="1"/>
  <c r="F32" i="12"/>
  <c r="G193" i="14" s="1"/>
  <c r="E76" i="12"/>
  <c r="L193" i="14" s="1"/>
  <c r="F99" i="12"/>
  <c r="P194" i="14" s="1"/>
  <c r="E16" i="13"/>
  <c r="C216" i="14" s="1"/>
  <c r="E58" i="13"/>
  <c r="I214" i="14" s="1"/>
  <c r="F81" i="13"/>
  <c r="M215" i="14" s="1"/>
  <c r="G12" i="2"/>
  <c r="E25" i="14" s="1"/>
  <c r="G19" i="12"/>
  <c r="E202" i="14" s="1"/>
  <c r="G11" i="6"/>
  <c r="E92" i="14" s="1"/>
  <c r="G32" i="9"/>
  <c r="H125" i="14" s="1"/>
  <c r="G40" i="11"/>
  <c r="H184" i="14" s="1"/>
  <c r="G40" i="7"/>
  <c r="H116" i="14" s="1"/>
  <c r="G39" i="3"/>
  <c r="H47" i="14" s="1"/>
  <c r="G54" i="3"/>
  <c r="K40" i="14" s="1"/>
  <c r="G65" i="10"/>
  <c r="K170" i="14" s="1"/>
  <c r="G61" i="6"/>
  <c r="K98" i="14" s="1"/>
  <c r="G65" i="4"/>
  <c r="K68" i="14" s="1"/>
  <c r="G76" i="7"/>
  <c r="N108" i="14" s="1"/>
  <c r="G78" i="8"/>
  <c r="N144" i="14" s="1"/>
  <c r="G78" i="6"/>
  <c r="N93" i="14" s="1"/>
  <c r="G77" i="1"/>
  <c r="N7" i="14" s="1"/>
  <c r="G106" i="13"/>
  <c r="Q218" i="14" s="1"/>
  <c r="G108" i="10"/>
  <c r="Q169" i="14" s="1"/>
  <c r="G99" i="4"/>
  <c r="Q58" i="14" s="1"/>
  <c r="E42" i="4"/>
  <c r="F67" i="14" s="1"/>
  <c r="E63" i="1"/>
  <c r="I15" i="14" s="1"/>
  <c r="D69" i="14"/>
  <c r="F34" i="4"/>
  <c r="G59" i="14" s="1"/>
  <c r="E64" i="4"/>
  <c r="I67" i="14" s="1"/>
  <c r="E61" i="5"/>
  <c r="I81" i="14" s="1"/>
  <c r="E77" i="6"/>
  <c r="L92" i="14" s="1"/>
  <c r="E16" i="8"/>
  <c r="C148" i="14" s="1"/>
  <c r="E43" i="9"/>
  <c r="F136" i="14" s="1"/>
  <c r="E34" i="10"/>
  <c r="F161" i="14" s="1"/>
  <c r="E82" i="11"/>
  <c r="L182" i="14" s="1"/>
  <c r="F16" i="12"/>
  <c r="D199" i="14" s="1"/>
  <c r="E33" i="12"/>
  <c r="F194" i="14" s="1"/>
  <c r="F106" i="12"/>
  <c r="P201" i="14" s="1"/>
  <c r="G16" i="2"/>
  <c r="E29" i="14" s="1"/>
  <c r="G11" i="11"/>
  <c r="E177" i="14" s="1"/>
  <c r="G11" i="9"/>
  <c r="E126" i="14" s="1"/>
  <c r="G18" i="6"/>
  <c r="E99" i="14" s="1"/>
  <c r="G32" i="7"/>
  <c r="H108" i="14" s="1"/>
  <c r="G41" i="11"/>
  <c r="H185" i="14" s="1"/>
  <c r="G43" i="7"/>
  <c r="H119" i="14" s="1"/>
  <c r="G43" i="3"/>
  <c r="H51" i="14" s="1"/>
  <c r="G64" i="13"/>
  <c r="K220" i="14" s="1"/>
  <c r="G60" i="8"/>
  <c r="K148" i="14" s="1"/>
  <c r="G62" i="6"/>
  <c r="K99" i="14" s="1"/>
  <c r="G60" i="3"/>
  <c r="K46" i="14" s="1"/>
  <c r="G76" i="4"/>
  <c r="N57" i="14" s="1"/>
  <c r="G82" i="8"/>
  <c r="N148" i="14" s="1"/>
  <c r="G78" i="1"/>
  <c r="N8" i="14" s="1"/>
  <c r="G107" i="13"/>
  <c r="Q219" i="14" s="1"/>
  <c r="G109" i="10"/>
  <c r="Q170" i="14" s="1"/>
  <c r="G100" i="4"/>
  <c r="Q59" i="14" s="1"/>
  <c r="F63" i="1"/>
  <c r="J15" i="14" s="1"/>
  <c r="E64" i="1"/>
  <c r="I16" i="14" s="1"/>
  <c r="E37" i="2"/>
  <c r="F28" i="14" s="1"/>
  <c r="F38" i="3"/>
  <c r="G46" i="14" s="1"/>
  <c r="F61" i="5"/>
  <c r="J81" i="14" s="1"/>
  <c r="E78" i="6"/>
  <c r="L93" i="14" s="1"/>
  <c r="E35" i="10"/>
  <c r="F162" i="14" s="1"/>
  <c r="F82" i="11"/>
  <c r="M182" i="14" s="1"/>
  <c r="F100" i="12"/>
  <c r="P195" i="14" s="1"/>
  <c r="F39" i="13"/>
  <c r="G217" i="14" s="1"/>
  <c r="G17" i="2"/>
  <c r="E30" i="14" s="1"/>
  <c r="G12" i="11"/>
  <c r="E178" i="14" s="1"/>
  <c r="G12" i="9"/>
  <c r="E127" i="14" s="1"/>
  <c r="G32" i="6"/>
  <c r="H91" i="14" s="1"/>
  <c r="G42" i="11"/>
  <c r="H186" i="14" s="1"/>
  <c r="G33" i="6"/>
  <c r="H92" i="14" s="1"/>
  <c r="G33" i="1"/>
  <c r="H7" i="14" s="1"/>
  <c r="G65" i="13"/>
  <c r="K221" i="14" s="1"/>
  <c r="G61" i="8"/>
  <c r="K149" i="14" s="1"/>
  <c r="G63" i="6"/>
  <c r="K100" i="14" s="1"/>
  <c r="G61" i="3"/>
  <c r="K47" i="14" s="1"/>
  <c r="G76" i="1"/>
  <c r="N6" i="14" s="1"/>
  <c r="G85" i="8"/>
  <c r="N151" i="14" s="1"/>
  <c r="G77" i="5"/>
  <c r="N75" i="14" s="1"/>
  <c r="G85" i="1"/>
  <c r="N15" i="14" s="1"/>
  <c r="G108" i="13"/>
  <c r="Q220" i="14" s="1"/>
  <c r="G99" i="8"/>
  <c r="Q143" i="14" s="1"/>
  <c r="G106" i="4"/>
  <c r="Q65" i="14" s="1"/>
  <c r="E32" i="4"/>
  <c r="F57" i="14" s="1"/>
  <c r="E80" i="11"/>
  <c r="L180" i="14" s="1"/>
  <c r="E36" i="2"/>
  <c r="F27" i="14" s="1"/>
  <c r="E36" i="4"/>
  <c r="F61" i="14" s="1"/>
  <c r="E65" i="4"/>
  <c r="I68" i="14" s="1"/>
  <c r="F64" i="1"/>
  <c r="J16" i="14" s="1"/>
  <c r="E65" i="1"/>
  <c r="I17" i="14" s="1"/>
  <c r="F37" i="2"/>
  <c r="G28" i="14" s="1"/>
  <c r="E109" i="2"/>
  <c r="O34" i="14" s="1"/>
  <c r="E32" i="3"/>
  <c r="F40" i="14" s="1"/>
  <c r="E39" i="3"/>
  <c r="F47" i="14" s="1"/>
  <c r="E61" i="3"/>
  <c r="I47" i="14" s="1"/>
  <c r="F36" i="4"/>
  <c r="G61" i="14" s="1"/>
  <c r="E54" i="4"/>
  <c r="I57" i="14" s="1"/>
  <c r="F62" i="5"/>
  <c r="J82" i="14" s="1"/>
  <c r="E79" i="6"/>
  <c r="L94" i="14" s="1"/>
  <c r="E19" i="8"/>
  <c r="C151" i="14" s="1"/>
  <c r="F54" i="9"/>
  <c r="J125" i="14" s="1"/>
  <c r="F79" i="9"/>
  <c r="M128" i="14" s="1"/>
  <c r="F55" i="10"/>
  <c r="J160" i="14" s="1"/>
  <c r="F77" i="10"/>
  <c r="M160" i="14" s="1"/>
  <c r="E100" i="10"/>
  <c r="O161" i="14" s="1"/>
  <c r="F83" i="11"/>
  <c r="M183" i="14" s="1"/>
  <c r="F17" i="12"/>
  <c r="D200" i="14" s="1"/>
  <c r="E34" i="12"/>
  <c r="F195" i="14" s="1"/>
  <c r="F57" i="12"/>
  <c r="J196" i="14" s="1"/>
  <c r="E81" i="12"/>
  <c r="L198" i="14" s="1"/>
  <c r="E101" i="12"/>
  <c r="O196" i="14" s="1"/>
  <c r="F107" i="12"/>
  <c r="P202" i="14" s="1"/>
  <c r="E32" i="13"/>
  <c r="F210" i="14" s="1"/>
  <c r="E40" i="13"/>
  <c r="F218" i="14" s="1"/>
  <c r="E76" i="13"/>
  <c r="L210" i="14" s="1"/>
  <c r="F83" i="13"/>
  <c r="M217" i="14" s="1"/>
  <c r="E108" i="13"/>
  <c r="O220" i="14" s="1"/>
  <c r="G18" i="2"/>
  <c r="E31" i="14" s="1"/>
  <c r="G16" i="11"/>
  <c r="E182" i="14" s="1"/>
  <c r="G16" i="9"/>
  <c r="E131" i="14" s="1"/>
  <c r="G18" i="5"/>
  <c r="E82" i="14" s="1"/>
  <c r="G32" i="1"/>
  <c r="H6" i="14" s="1"/>
  <c r="G43" i="11"/>
  <c r="H187" i="14" s="1"/>
  <c r="G34" i="6"/>
  <c r="H93" i="14" s="1"/>
  <c r="G39" i="1"/>
  <c r="H13" i="14" s="1"/>
  <c r="G60" i="12"/>
  <c r="K199" i="14" s="1"/>
  <c r="G62" i="8"/>
  <c r="K150" i="14" s="1"/>
  <c r="G64" i="6"/>
  <c r="K101" i="14" s="1"/>
  <c r="G62" i="3"/>
  <c r="K48" i="14" s="1"/>
  <c r="G78" i="13"/>
  <c r="N212" i="14" s="1"/>
  <c r="G86" i="8"/>
  <c r="N152" i="14" s="1"/>
  <c r="G78" i="5"/>
  <c r="N76" i="14" s="1"/>
  <c r="G86" i="1"/>
  <c r="N16" i="14" s="1"/>
  <c r="G109" i="13"/>
  <c r="Q221" i="14" s="1"/>
  <c r="G107" i="4"/>
  <c r="Q66" i="14" s="1"/>
  <c r="G10" i="10"/>
  <c r="E159" i="14" s="1"/>
  <c r="E57" i="5"/>
  <c r="I77" i="14" s="1"/>
  <c r="F65" i="1"/>
  <c r="J17" i="14" s="1"/>
  <c r="E40" i="3"/>
  <c r="F48" i="14" s="1"/>
  <c r="F43" i="3"/>
  <c r="G51" i="14" s="1"/>
  <c r="E36" i="10"/>
  <c r="F163" i="14" s="1"/>
  <c r="E76" i="11"/>
  <c r="L176" i="14" s="1"/>
  <c r="F84" i="11"/>
  <c r="M184" i="14" s="1"/>
  <c r="F101" i="12"/>
  <c r="P196" i="14" s="1"/>
  <c r="F108" i="12"/>
  <c r="P203" i="14" s="1"/>
  <c r="F32" i="13"/>
  <c r="G210" i="14" s="1"/>
  <c r="F40" i="13"/>
  <c r="G218" i="14" s="1"/>
  <c r="G11" i="10"/>
  <c r="E160" i="14" s="1"/>
  <c r="G17" i="9"/>
  <c r="E132" i="14" s="1"/>
  <c r="G18" i="4"/>
  <c r="E65" i="14" s="1"/>
  <c r="G39" i="2"/>
  <c r="H30" i="14" s="1"/>
  <c r="G38" i="8"/>
  <c r="H148" i="14" s="1"/>
  <c r="G38" i="6"/>
  <c r="H97" i="14" s="1"/>
  <c r="G40" i="1"/>
  <c r="H14" i="14" s="1"/>
  <c r="G61" i="12"/>
  <c r="K200" i="14" s="1"/>
  <c r="G63" i="8"/>
  <c r="K151" i="14" s="1"/>
  <c r="G60" i="5"/>
  <c r="K80" i="14" s="1"/>
  <c r="G63" i="3"/>
  <c r="K49" i="14" s="1"/>
  <c r="G82" i="13"/>
  <c r="N216" i="14" s="1"/>
  <c r="G87" i="8"/>
  <c r="N153" i="14" s="1"/>
  <c r="G85" i="5"/>
  <c r="N83" i="14" s="1"/>
  <c r="G98" i="13"/>
  <c r="Q210" i="14" s="1"/>
  <c r="G107" i="12"/>
  <c r="Q202" i="14" s="1"/>
  <c r="G99" i="7"/>
  <c r="Q109" i="14" s="1"/>
  <c r="G108" i="4"/>
  <c r="Q67" i="14" s="1"/>
  <c r="F32" i="4"/>
  <c r="G57" i="14" s="1"/>
  <c r="G54" i="5"/>
  <c r="K74" i="14" s="1"/>
  <c r="E38" i="3"/>
  <c r="F46" i="14" s="1"/>
  <c r="F32" i="3"/>
  <c r="G40" i="14" s="1"/>
  <c r="F37" i="4"/>
  <c r="G62" i="14" s="1"/>
  <c r="E80" i="6"/>
  <c r="L95" i="14" s="1"/>
  <c r="F10" i="2"/>
  <c r="D23" i="14" s="1"/>
  <c r="E33" i="3"/>
  <c r="F41" i="14" s="1"/>
  <c r="F40" i="3"/>
  <c r="G48" i="14" s="1"/>
  <c r="E38" i="4"/>
  <c r="F63" i="14" s="1"/>
  <c r="E55" i="4"/>
  <c r="I58" i="14" s="1"/>
  <c r="E77" i="4"/>
  <c r="L58" i="14" s="1"/>
  <c r="F21" i="5"/>
  <c r="D85" i="14" s="1"/>
  <c r="E54" i="5"/>
  <c r="I74" i="14" s="1"/>
  <c r="F63" i="5"/>
  <c r="J83" i="14" s="1"/>
  <c r="E81" i="6"/>
  <c r="L96" i="14" s="1"/>
  <c r="F57" i="10"/>
  <c r="J162" i="14" s="1"/>
  <c r="F80" i="10"/>
  <c r="M163" i="14" s="1"/>
  <c r="E102" i="10"/>
  <c r="O163" i="14" s="1"/>
  <c r="F37" i="11"/>
  <c r="G181" i="14" s="1"/>
  <c r="F76" i="11"/>
  <c r="M176" i="14" s="1"/>
  <c r="E85" i="11"/>
  <c r="L185" i="14" s="1"/>
  <c r="E11" i="12"/>
  <c r="C194" i="14" s="1"/>
  <c r="C205" i="14" s="1"/>
  <c r="E19" i="12"/>
  <c r="C202" i="14" s="1"/>
  <c r="F59" i="12"/>
  <c r="J198" i="14" s="1"/>
  <c r="E82" i="12"/>
  <c r="L199" i="14" s="1"/>
  <c r="F102" i="12"/>
  <c r="P197" i="14" s="1"/>
  <c r="E109" i="12"/>
  <c r="O204" i="14" s="1"/>
  <c r="E33" i="13"/>
  <c r="F211" i="14" s="1"/>
  <c r="E41" i="13"/>
  <c r="F219" i="14" s="1"/>
  <c r="E77" i="13"/>
  <c r="L211" i="14" s="1"/>
  <c r="F84" i="13"/>
  <c r="M218" i="14" s="1"/>
  <c r="G12" i="13"/>
  <c r="E212" i="14" s="1"/>
  <c r="G12" i="10"/>
  <c r="E161" i="14" s="1"/>
  <c r="G18" i="9"/>
  <c r="E133" i="14" s="1"/>
  <c r="G19" i="4"/>
  <c r="E66" i="14" s="1"/>
  <c r="G42" i="2"/>
  <c r="H33" i="14" s="1"/>
  <c r="G33" i="9"/>
  <c r="H126" i="14" s="1"/>
  <c r="G39" i="6"/>
  <c r="H98" i="14" s="1"/>
  <c r="G41" i="1"/>
  <c r="H15" i="14" s="1"/>
  <c r="G62" i="12"/>
  <c r="K201" i="14" s="1"/>
  <c r="G64" i="8"/>
  <c r="K152" i="14" s="1"/>
  <c r="G61" i="5"/>
  <c r="K81" i="14" s="1"/>
  <c r="G64" i="3"/>
  <c r="K50" i="14" s="1"/>
  <c r="G83" i="13"/>
  <c r="N217" i="14" s="1"/>
  <c r="G77" i="9"/>
  <c r="N126" i="14" s="1"/>
  <c r="G86" i="5"/>
  <c r="N84" i="14" s="1"/>
  <c r="G104" i="11"/>
  <c r="Q182" i="14" s="1"/>
  <c r="G100" i="7"/>
  <c r="Q110" i="14" s="1"/>
  <c r="G109" i="4"/>
  <c r="Q68" i="14" s="1"/>
  <c r="E43" i="3"/>
  <c r="F51" i="14" s="1"/>
  <c r="F98" i="12"/>
  <c r="P193" i="14" s="1"/>
  <c r="F36" i="13"/>
  <c r="G214" i="14" s="1"/>
  <c r="G43" i="9"/>
  <c r="H136" i="14" s="1"/>
  <c r="F62" i="1"/>
  <c r="J14" i="14" s="1"/>
  <c r="E63" i="5"/>
  <c r="I83" i="14" s="1"/>
  <c r="F54" i="1"/>
  <c r="J6" i="14" s="1"/>
  <c r="F18" i="14"/>
  <c r="E54" i="1"/>
  <c r="I6" i="14" s="1"/>
  <c r="E55" i="1"/>
  <c r="I7" i="14" s="1"/>
  <c r="F18" i="2"/>
  <c r="D31" i="14" s="1"/>
  <c r="F40" i="2"/>
  <c r="G31" i="14" s="1"/>
  <c r="F33" i="3"/>
  <c r="G41" i="14" s="1"/>
  <c r="E78" i="3"/>
  <c r="L42" i="14" s="1"/>
  <c r="F38" i="4"/>
  <c r="G63" i="14" s="1"/>
  <c r="F78" i="4"/>
  <c r="M59" i="14" s="1"/>
  <c r="F54" i="5"/>
  <c r="J74" i="14" s="1"/>
  <c r="E64" i="5"/>
  <c r="I84" i="14" s="1"/>
  <c r="F14" i="2"/>
  <c r="D27" i="14" s="1"/>
  <c r="F81" i="9"/>
  <c r="M130" i="14" s="1"/>
  <c r="F18" i="11"/>
  <c r="D184" i="14" s="1"/>
  <c r="E77" i="11"/>
  <c r="L177" i="14" s="1"/>
  <c r="F85" i="11"/>
  <c r="M185" i="14" s="1"/>
  <c r="F11" i="12"/>
  <c r="D194" i="14" s="1"/>
  <c r="F60" i="12"/>
  <c r="J199" i="14" s="1"/>
  <c r="E84" i="12"/>
  <c r="L201" i="14" s="1"/>
  <c r="E103" i="12"/>
  <c r="O198" i="14" s="1"/>
  <c r="E85" i="13"/>
  <c r="L219" i="14" s="1"/>
  <c r="G18" i="13"/>
  <c r="E218" i="14" s="1"/>
  <c r="G18" i="10"/>
  <c r="E167" i="14" s="1"/>
  <c r="G11" i="7"/>
  <c r="E109" i="14" s="1"/>
  <c r="G20" i="4"/>
  <c r="E67" i="14" s="1"/>
  <c r="G43" i="2"/>
  <c r="H34" i="14" s="1"/>
  <c r="G39" i="9"/>
  <c r="H132" i="14" s="1"/>
  <c r="G43" i="6"/>
  <c r="H102" i="14" s="1"/>
  <c r="G42" i="1"/>
  <c r="H16" i="14" s="1"/>
  <c r="G63" i="12"/>
  <c r="K202" i="14" s="1"/>
  <c r="G60" i="9"/>
  <c r="K131" i="14" s="1"/>
  <c r="G64" i="5"/>
  <c r="K84" i="14" s="1"/>
  <c r="G84" i="13"/>
  <c r="N218" i="14" s="1"/>
  <c r="G78" i="9"/>
  <c r="N127" i="14" s="1"/>
  <c r="G78" i="4"/>
  <c r="N59" i="14" s="1"/>
  <c r="G98" i="11"/>
  <c r="Q176" i="14" s="1"/>
  <c r="G105" i="11"/>
  <c r="Q183" i="14" s="1"/>
  <c r="G106" i="7"/>
  <c r="Q116" i="14" s="1"/>
  <c r="G99" i="3"/>
  <c r="Q41" i="14" s="1"/>
  <c r="G109" i="5"/>
  <c r="Q85" i="14" s="1"/>
  <c r="G108" i="5"/>
  <c r="Q84" i="14" s="1"/>
  <c r="G107" i="5"/>
  <c r="Q83" i="14" s="1"/>
  <c r="G100" i="5"/>
  <c r="Q76" i="14" s="1"/>
  <c r="G99" i="5"/>
  <c r="Q75" i="14" s="1"/>
  <c r="G106" i="5"/>
  <c r="Q82" i="14" s="1"/>
  <c r="G98" i="5"/>
  <c r="Q74" i="14" s="1"/>
  <c r="G105" i="5"/>
  <c r="Q81" i="14" s="1"/>
  <c r="G104" i="5"/>
  <c r="Q80" i="14" s="1"/>
  <c r="F61" i="6"/>
  <c r="J98" i="14" s="1"/>
  <c r="F60" i="6"/>
  <c r="J97" i="14" s="1"/>
  <c r="F56" i="6"/>
  <c r="J93" i="14" s="1"/>
  <c r="F63" i="6"/>
  <c r="J100" i="14" s="1"/>
  <c r="F55" i="6"/>
  <c r="J92" i="14" s="1"/>
  <c r="F58" i="6"/>
  <c r="J95" i="14" s="1"/>
  <c r="F54" i="6"/>
  <c r="J91" i="14" s="1"/>
  <c r="F65" i="6"/>
  <c r="J102" i="14" s="1"/>
  <c r="F57" i="6"/>
  <c r="J94" i="14" s="1"/>
  <c r="F62" i="6"/>
  <c r="J99" i="14" s="1"/>
  <c r="F59" i="6"/>
  <c r="J96" i="14" s="1"/>
  <c r="F35" i="7"/>
  <c r="G111" i="14" s="1"/>
  <c r="F42" i="7"/>
  <c r="G118" i="14" s="1"/>
  <c r="F39" i="7"/>
  <c r="G115" i="14" s="1"/>
  <c r="F41" i="7"/>
  <c r="G117" i="14" s="1"/>
  <c r="F20" i="9"/>
  <c r="D135" i="14" s="1"/>
  <c r="F17" i="9"/>
  <c r="D132" i="14" s="1"/>
  <c r="F12" i="9"/>
  <c r="D127" i="14" s="1"/>
  <c r="F21" i="9"/>
  <c r="D136" i="14" s="1"/>
  <c r="G109" i="9"/>
  <c r="Q136" i="14" s="1"/>
  <c r="G108" i="9"/>
  <c r="Q135" i="14" s="1"/>
  <c r="G107" i="9"/>
  <c r="Q134" i="14" s="1"/>
  <c r="G98" i="9"/>
  <c r="Q125" i="14" s="1"/>
  <c r="G105" i="9"/>
  <c r="Q132" i="14" s="1"/>
  <c r="G104" i="9"/>
  <c r="Q131" i="14" s="1"/>
  <c r="G100" i="9"/>
  <c r="Q127" i="14" s="1"/>
  <c r="G106" i="9"/>
  <c r="Q133" i="14" s="1"/>
  <c r="F79" i="8"/>
  <c r="M145" i="14" s="1"/>
  <c r="F78" i="8"/>
  <c r="M144" i="14" s="1"/>
  <c r="F83" i="8"/>
  <c r="M149" i="14" s="1"/>
  <c r="F82" i="8"/>
  <c r="M148" i="14" s="1"/>
  <c r="F87" i="8"/>
  <c r="M153" i="14" s="1"/>
  <c r="F76" i="8"/>
  <c r="M142" i="14" s="1"/>
  <c r="F85" i="8"/>
  <c r="M151" i="14" s="1"/>
  <c r="F86" i="8"/>
  <c r="M152" i="14" s="1"/>
  <c r="F81" i="8"/>
  <c r="M147" i="14" s="1"/>
  <c r="F80" i="8"/>
  <c r="M146" i="14" s="1"/>
  <c r="F14" i="10"/>
  <c r="D163" i="14" s="1"/>
  <c r="F13" i="10"/>
  <c r="D162" i="14" s="1"/>
  <c r="F21" i="10"/>
  <c r="D170" i="14" s="1"/>
  <c r="F12" i="10"/>
  <c r="D161" i="14" s="1"/>
  <c r="F16" i="10"/>
  <c r="D165" i="14" s="1"/>
  <c r="F20" i="10"/>
  <c r="D169" i="14" s="1"/>
  <c r="F19" i="10"/>
  <c r="D168" i="14" s="1"/>
  <c r="F18" i="10"/>
  <c r="D167" i="14" s="1"/>
  <c r="F10" i="10"/>
  <c r="D159" i="14" s="1"/>
  <c r="F15" i="10"/>
  <c r="D164" i="14" s="1"/>
  <c r="F11" i="10"/>
  <c r="D160" i="14" s="1"/>
  <c r="G84" i="2"/>
  <c r="N31" i="14" s="1"/>
  <c r="G83" i="2"/>
  <c r="N30" i="14" s="1"/>
  <c r="G82" i="2"/>
  <c r="N29" i="14" s="1"/>
  <c r="G87" i="2"/>
  <c r="N34" i="14" s="1"/>
  <c r="G85" i="2"/>
  <c r="N32" i="14" s="1"/>
  <c r="G78" i="2"/>
  <c r="N25" i="14" s="1"/>
  <c r="G77" i="2"/>
  <c r="N24" i="14" s="1"/>
  <c r="G76" i="2"/>
  <c r="N23" i="14" s="1"/>
  <c r="G86" i="2"/>
  <c r="N33" i="14" s="1"/>
  <c r="F86" i="2"/>
  <c r="M33" i="14" s="1"/>
  <c r="F87" i="2"/>
  <c r="M34" i="14" s="1"/>
  <c r="F82" i="2"/>
  <c r="M29" i="14" s="1"/>
  <c r="F81" i="2"/>
  <c r="M28" i="14" s="1"/>
  <c r="F79" i="2"/>
  <c r="M26" i="14" s="1"/>
  <c r="F83" i="2"/>
  <c r="M30" i="14" s="1"/>
  <c r="F77" i="2"/>
  <c r="M24" i="14" s="1"/>
  <c r="F76" i="2"/>
  <c r="M23" i="14" s="1"/>
  <c r="F80" i="2"/>
  <c r="M27" i="14" s="1"/>
  <c r="E20" i="1"/>
  <c r="C16" i="14" s="1"/>
  <c r="E12" i="1"/>
  <c r="C8" i="14" s="1"/>
  <c r="E11" i="1"/>
  <c r="C7" i="14" s="1"/>
  <c r="E10" i="1"/>
  <c r="C6" i="14" s="1"/>
  <c r="E21" i="1"/>
  <c r="C17" i="14" s="1"/>
  <c r="E13" i="1"/>
  <c r="C9" i="14" s="1"/>
  <c r="E14" i="1"/>
  <c r="C10" i="14" s="1"/>
  <c r="G21" i="1"/>
  <c r="E17" i="14" s="1"/>
  <c r="G20" i="1"/>
  <c r="E16" i="14" s="1"/>
  <c r="G19" i="1"/>
  <c r="E15" i="14" s="1"/>
  <c r="G10" i="1"/>
  <c r="E6" i="14" s="1"/>
  <c r="G12" i="1"/>
  <c r="E8" i="14" s="1"/>
  <c r="G11" i="1"/>
  <c r="E7" i="14" s="1"/>
  <c r="G18" i="1"/>
  <c r="E14" i="14" s="1"/>
  <c r="G16" i="1"/>
  <c r="E12" i="14" s="1"/>
  <c r="G17" i="1"/>
  <c r="E13" i="14" s="1"/>
  <c r="E13" i="11"/>
  <c r="C179" i="14" s="1"/>
  <c r="E11" i="11"/>
  <c r="C177" i="14" s="1"/>
  <c r="E10" i="11"/>
  <c r="C176" i="14" s="1"/>
  <c r="E15" i="11"/>
  <c r="C181" i="14" s="1"/>
  <c r="F43" i="9"/>
  <c r="G136" i="14" s="1"/>
  <c r="F65" i="11"/>
  <c r="J187" i="14" s="1"/>
  <c r="F59" i="11"/>
  <c r="J181" i="14" s="1"/>
  <c r="F64" i="11"/>
  <c r="J186" i="14" s="1"/>
  <c r="F58" i="11"/>
  <c r="J180" i="14" s="1"/>
  <c r="F61" i="11"/>
  <c r="J183" i="14" s="1"/>
  <c r="F54" i="11"/>
  <c r="J176" i="14" s="1"/>
  <c r="G42" i="12"/>
  <c r="H203" i="14" s="1"/>
  <c r="G41" i="12"/>
  <c r="H202" i="14" s="1"/>
  <c r="G40" i="12"/>
  <c r="H201" i="14" s="1"/>
  <c r="G32" i="12"/>
  <c r="H193" i="14" s="1"/>
  <c r="F106" i="13"/>
  <c r="P218" i="14" s="1"/>
  <c r="G43" i="12"/>
  <c r="H204" i="14" s="1"/>
  <c r="G100" i="2"/>
  <c r="Q25" i="14" s="1"/>
  <c r="F35" i="1"/>
  <c r="G9" i="14" s="1"/>
  <c r="E56" i="3"/>
  <c r="I42" i="14" s="1"/>
  <c r="F86" i="4"/>
  <c r="M67" i="14" s="1"/>
  <c r="F101" i="8"/>
  <c r="P145" i="14" s="1"/>
  <c r="F34" i="10"/>
  <c r="G161" i="14" s="1"/>
  <c r="F42" i="10"/>
  <c r="G169" i="14" s="1"/>
  <c r="E14" i="11"/>
  <c r="C180" i="14" s="1"/>
  <c r="F103" i="11"/>
  <c r="P181" i="14" s="1"/>
  <c r="G56" i="11"/>
  <c r="K178" i="14" s="1"/>
  <c r="G55" i="11"/>
  <c r="K177" i="14" s="1"/>
  <c r="G63" i="11"/>
  <c r="K185" i="14" s="1"/>
  <c r="G62" i="11"/>
  <c r="K184" i="14" s="1"/>
  <c r="E57" i="12"/>
  <c r="I196" i="14" s="1"/>
  <c r="E59" i="12"/>
  <c r="I198" i="14" s="1"/>
  <c r="E58" i="12"/>
  <c r="I197" i="14" s="1"/>
  <c r="E62" i="12"/>
  <c r="I201" i="14" s="1"/>
  <c r="E54" i="12"/>
  <c r="I193" i="14" s="1"/>
  <c r="E61" i="12"/>
  <c r="I200" i="14" s="1"/>
  <c r="E11" i="13"/>
  <c r="C211" i="14" s="1"/>
  <c r="E107" i="13"/>
  <c r="O219" i="14" s="1"/>
  <c r="G10" i="4"/>
  <c r="E57" i="14" s="1"/>
  <c r="G11" i="4"/>
  <c r="E58" i="14" s="1"/>
  <c r="G40" i="2"/>
  <c r="H31" i="14" s="1"/>
  <c r="G39" i="8"/>
  <c r="H149" i="14" s="1"/>
  <c r="G54" i="11"/>
  <c r="K176" i="14" s="1"/>
  <c r="G65" i="11"/>
  <c r="K187" i="14" s="1"/>
  <c r="G61" i="9"/>
  <c r="K132" i="14" s="1"/>
  <c r="G78" i="12"/>
  <c r="N195" i="14" s="1"/>
  <c r="G84" i="10"/>
  <c r="N167" i="14" s="1"/>
  <c r="G82" i="7"/>
  <c r="N114" i="14" s="1"/>
  <c r="G104" i="2"/>
  <c r="Q29" i="14" s="1"/>
  <c r="G99" i="11"/>
  <c r="Q177" i="14" s="1"/>
  <c r="G106" i="8"/>
  <c r="Q150" i="14" s="1"/>
  <c r="F13" i="13"/>
  <c r="D213" i="14" s="1"/>
  <c r="F19" i="13"/>
  <c r="D219" i="14" s="1"/>
  <c r="F11" i="13"/>
  <c r="D211" i="14" s="1"/>
  <c r="F15" i="13"/>
  <c r="D215" i="14" s="1"/>
  <c r="F76" i="4"/>
  <c r="M57" i="14" s="1"/>
  <c r="G17" i="3"/>
  <c r="E47" i="14" s="1"/>
  <c r="G16" i="3"/>
  <c r="E46" i="14" s="1"/>
  <c r="G12" i="3"/>
  <c r="E42" i="14" s="1"/>
  <c r="G21" i="3"/>
  <c r="E51" i="14" s="1"/>
  <c r="G20" i="3"/>
  <c r="E50" i="14" s="1"/>
  <c r="G10" i="3"/>
  <c r="E40" i="14" s="1"/>
  <c r="E103" i="11"/>
  <c r="O181" i="14" s="1"/>
  <c r="F10" i="13"/>
  <c r="D210" i="14" s="1"/>
  <c r="G63" i="13"/>
  <c r="K219" i="14" s="1"/>
  <c r="G62" i="13"/>
  <c r="K218" i="14" s="1"/>
  <c r="G54" i="13"/>
  <c r="K210" i="14" s="1"/>
  <c r="G61" i="13"/>
  <c r="K217" i="14" s="1"/>
  <c r="G55" i="13"/>
  <c r="K211" i="14" s="1"/>
  <c r="F36" i="1"/>
  <c r="G10" i="14" s="1"/>
  <c r="E55" i="2"/>
  <c r="I24" i="14" s="1"/>
  <c r="E57" i="3"/>
  <c r="I43" i="14" s="1"/>
  <c r="E37" i="4"/>
  <c r="F62" i="14" s="1"/>
  <c r="E43" i="4"/>
  <c r="F68" i="14" s="1"/>
  <c r="F77" i="4"/>
  <c r="M58" i="14" s="1"/>
  <c r="F87" i="4"/>
  <c r="M68" i="14" s="1"/>
  <c r="E55" i="5"/>
  <c r="I75" i="14" s="1"/>
  <c r="E62" i="5"/>
  <c r="I82" i="14" s="1"/>
  <c r="F81" i="6"/>
  <c r="M96" i="14" s="1"/>
  <c r="F54" i="7"/>
  <c r="J108" i="14" s="1"/>
  <c r="G77" i="3"/>
  <c r="N41" i="14" s="1"/>
  <c r="G84" i="3"/>
  <c r="N48" i="14" s="1"/>
  <c r="G83" i="3"/>
  <c r="N47" i="14" s="1"/>
  <c r="E62" i="6"/>
  <c r="I99" i="14" s="1"/>
  <c r="E60" i="6"/>
  <c r="I97" i="14" s="1"/>
  <c r="E64" i="6"/>
  <c r="I101" i="14" s="1"/>
  <c r="E20" i="9"/>
  <c r="C135" i="14" s="1"/>
  <c r="E12" i="9"/>
  <c r="C127" i="14" s="1"/>
  <c r="E77" i="8"/>
  <c r="L143" i="14" s="1"/>
  <c r="E84" i="8"/>
  <c r="L150" i="14" s="1"/>
  <c r="E86" i="8"/>
  <c r="L152" i="14" s="1"/>
  <c r="E19" i="10"/>
  <c r="C168" i="14" s="1"/>
  <c r="E17" i="10"/>
  <c r="C166" i="14" s="1"/>
  <c r="E16" i="11"/>
  <c r="C182" i="14" s="1"/>
  <c r="F60" i="11"/>
  <c r="J182" i="14" s="1"/>
  <c r="F106" i="11"/>
  <c r="P184" i="14" s="1"/>
  <c r="E14" i="13"/>
  <c r="C214" i="14" s="1"/>
  <c r="E98" i="13"/>
  <c r="O210" i="14" s="1"/>
  <c r="F107" i="13"/>
  <c r="P219" i="14" s="1"/>
  <c r="G54" i="10"/>
  <c r="K159" i="14" s="1"/>
  <c r="G60" i="13"/>
  <c r="K216" i="14" s="1"/>
  <c r="G76" i="3"/>
  <c r="N40" i="14" s="1"/>
  <c r="G107" i="8"/>
  <c r="Q151" i="14" s="1"/>
  <c r="G84" i="11"/>
  <c r="N184" i="14" s="1"/>
  <c r="G83" i="11"/>
  <c r="N183" i="14" s="1"/>
  <c r="G82" i="11"/>
  <c r="N182" i="14" s="1"/>
  <c r="G76" i="11"/>
  <c r="N176" i="14" s="1"/>
  <c r="G87" i="11"/>
  <c r="N187" i="14" s="1"/>
  <c r="F83" i="12"/>
  <c r="M200" i="14" s="1"/>
  <c r="F85" i="12"/>
  <c r="M202" i="14" s="1"/>
  <c r="F76" i="12"/>
  <c r="M193" i="14" s="1"/>
  <c r="F84" i="12"/>
  <c r="M201" i="14" s="1"/>
  <c r="F79" i="12"/>
  <c r="M196" i="14" s="1"/>
  <c r="F14" i="8"/>
  <c r="D146" i="14" s="1"/>
  <c r="F18" i="8"/>
  <c r="D150" i="14" s="1"/>
  <c r="F13" i="8"/>
  <c r="D145" i="14" s="1"/>
  <c r="F20" i="8"/>
  <c r="D152" i="14" s="1"/>
  <c r="E64" i="9"/>
  <c r="I135" i="14" s="1"/>
  <c r="E63" i="9"/>
  <c r="I134" i="14" s="1"/>
  <c r="E54" i="9"/>
  <c r="I125" i="14" s="1"/>
  <c r="E62" i="9"/>
  <c r="I133" i="14" s="1"/>
  <c r="E57" i="9"/>
  <c r="I128" i="14" s="1"/>
  <c r="F101" i="13"/>
  <c r="P213" i="14" s="1"/>
  <c r="G11" i="3"/>
  <c r="E41" i="14" s="1"/>
  <c r="G39" i="10"/>
  <c r="H166" i="14" s="1"/>
  <c r="G40" i="5"/>
  <c r="H82" i="14" s="1"/>
  <c r="G64" i="7"/>
  <c r="K118" i="14" s="1"/>
  <c r="G99" i="1"/>
  <c r="Q7" i="14" s="1"/>
  <c r="F12" i="11"/>
  <c r="D178" i="14" s="1"/>
  <c r="F14" i="11"/>
  <c r="D180" i="14" s="1"/>
  <c r="G77" i="6"/>
  <c r="N92" i="14" s="1"/>
  <c r="G84" i="6"/>
  <c r="N99" i="14" s="1"/>
  <c r="G83" i="6"/>
  <c r="N98" i="14" s="1"/>
  <c r="G76" i="6"/>
  <c r="N91" i="14" s="1"/>
  <c r="G21" i="11"/>
  <c r="E187" i="14" s="1"/>
  <c r="G20" i="11"/>
  <c r="E186" i="14" s="1"/>
  <c r="G19" i="11"/>
  <c r="E185" i="14" s="1"/>
  <c r="G78" i="11"/>
  <c r="N178" i="14" s="1"/>
  <c r="F43" i="1"/>
  <c r="G17" i="14" s="1"/>
  <c r="E34" i="4"/>
  <c r="F59" i="14" s="1"/>
  <c r="F82" i="4"/>
  <c r="M63" i="14" s="1"/>
  <c r="E58" i="5"/>
  <c r="I78" i="14" s="1"/>
  <c r="E65" i="5"/>
  <c r="I85" i="14" s="1"/>
  <c r="F61" i="7"/>
  <c r="J115" i="14" s="1"/>
  <c r="E61" i="9"/>
  <c r="I132" i="14" s="1"/>
  <c r="G38" i="4"/>
  <c r="H63" i="14" s="1"/>
  <c r="G34" i="4"/>
  <c r="H59" i="14" s="1"/>
  <c r="G32" i="4"/>
  <c r="H57" i="14" s="1"/>
  <c r="G33" i="4"/>
  <c r="H58" i="14" s="1"/>
  <c r="G42" i="4"/>
  <c r="H67" i="14" s="1"/>
  <c r="G41" i="4"/>
  <c r="H66" i="14" s="1"/>
  <c r="E16" i="6"/>
  <c r="C97" i="14" s="1"/>
  <c r="E11" i="6"/>
  <c r="C92" i="14" s="1"/>
  <c r="E21" i="6"/>
  <c r="C102" i="14" s="1"/>
  <c r="E98" i="6"/>
  <c r="O91" i="14" s="1"/>
  <c r="E103" i="6"/>
  <c r="O96" i="14" s="1"/>
  <c r="E102" i="6"/>
  <c r="O95" i="14" s="1"/>
  <c r="E108" i="6"/>
  <c r="O101" i="14" s="1"/>
  <c r="E106" i="6"/>
  <c r="O99" i="14" s="1"/>
  <c r="E86" i="7"/>
  <c r="L118" i="14" s="1"/>
  <c r="E77" i="7"/>
  <c r="L109" i="14" s="1"/>
  <c r="F64" i="9"/>
  <c r="J135" i="14" s="1"/>
  <c r="F62" i="9"/>
  <c r="J133" i="14" s="1"/>
  <c r="F65" i="9"/>
  <c r="J136" i="14" s="1"/>
  <c r="F56" i="9"/>
  <c r="J127" i="14" s="1"/>
  <c r="E85" i="10"/>
  <c r="L168" i="14" s="1"/>
  <c r="E79" i="10"/>
  <c r="L162" i="14" s="1"/>
  <c r="E87" i="10"/>
  <c r="L170" i="14" s="1"/>
  <c r="E81" i="10"/>
  <c r="L164" i="14" s="1"/>
  <c r="E60" i="10"/>
  <c r="I165" i="14" s="1"/>
  <c r="E64" i="10"/>
  <c r="I169" i="14" s="1"/>
  <c r="E57" i="10"/>
  <c r="I162" i="14" s="1"/>
  <c r="E99" i="11"/>
  <c r="O177" i="14" s="1"/>
  <c r="E38" i="11"/>
  <c r="F182" i="14" s="1"/>
  <c r="E32" i="11"/>
  <c r="F176" i="14" s="1"/>
  <c r="E43" i="11"/>
  <c r="F187" i="14" s="1"/>
  <c r="E37" i="11"/>
  <c r="F181" i="14" s="1"/>
  <c r="E40" i="11"/>
  <c r="F184" i="14" s="1"/>
  <c r="E34" i="11"/>
  <c r="F178" i="14" s="1"/>
  <c r="E55" i="12"/>
  <c r="I194" i="14" s="1"/>
  <c r="F18" i="13"/>
  <c r="D218" i="14" s="1"/>
  <c r="E102" i="13"/>
  <c r="O214" i="14" s="1"/>
  <c r="F35" i="13"/>
  <c r="G213" i="14" s="1"/>
  <c r="F41" i="13"/>
  <c r="G219" i="14" s="1"/>
  <c r="F34" i="13"/>
  <c r="G212" i="14" s="1"/>
  <c r="F43" i="13"/>
  <c r="G221" i="14" s="1"/>
  <c r="F37" i="13"/>
  <c r="G215" i="14" s="1"/>
  <c r="G18" i="11"/>
  <c r="E184" i="14" s="1"/>
  <c r="G18" i="3"/>
  <c r="E48" i="14" s="1"/>
  <c r="G33" i="12"/>
  <c r="H194" i="14" s="1"/>
  <c r="G40" i="10"/>
  <c r="H167" i="14" s="1"/>
  <c r="G41" i="5"/>
  <c r="H83" i="14" s="1"/>
  <c r="G60" i="2"/>
  <c r="K29" i="14" s="1"/>
  <c r="G85" i="11"/>
  <c r="N185" i="14" s="1"/>
  <c r="G86" i="6"/>
  <c r="N101" i="14" s="1"/>
  <c r="G82" i="3"/>
  <c r="N46" i="14" s="1"/>
  <c r="G100" i="1"/>
  <c r="Q8" i="14" s="1"/>
  <c r="F109" i="8"/>
  <c r="P153" i="14" s="1"/>
  <c r="F108" i="8"/>
  <c r="P152" i="14" s="1"/>
  <c r="F17" i="8"/>
  <c r="D149" i="14" s="1"/>
  <c r="F55" i="11"/>
  <c r="J177" i="14" s="1"/>
  <c r="E64" i="2"/>
  <c r="I33" i="14" s="1"/>
  <c r="E65" i="3"/>
  <c r="I51" i="14" s="1"/>
  <c r="E56" i="4"/>
  <c r="I59" i="14" s="1"/>
  <c r="F83" i="4"/>
  <c r="M64" i="14" s="1"/>
  <c r="F61" i="9"/>
  <c r="J132" i="14" s="1"/>
  <c r="G21" i="5"/>
  <c r="E85" i="14" s="1"/>
  <c r="G20" i="5"/>
  <c r="E84" i="14" s="1"/>
  <c r="G19" i="5"/>
  <c r="E83" i="14" s="1"/>
  <c r="E80" i="10"/>
  <c r="L163" i="14" s="1"/>
  <c r="G42" i="3"/>
  <c r="H50" i="14" s="1"/>
  <c r="G32" i="3"/>
  <c r="H40" i="14" s="1"/>
  <c r="G41" i="3"/>
  <c r="H49" i="14" s="1"/>
  <c r="G40" i="3"/>
  <c r="H48" i="14" s="1"/>
  <c r="F21" i="6"/>
  <c r="D102" i="14" s="1"/>
  <c r="F10" i="6"/>
  <c r="D91" i="14" s="1"/>
  <c r="F16" i="6"/>
  <c r="D97" i="14" s="1"/>
  <c r="F15" i="6"/>
  <c r="D96" i="14" s="1"/>
  <c r="F78" i="7"/>
  <c r="M110" i="14" s="1"/>
  <c r="F87" i="7"/>
  <c r="M119" i="14" s="1"/>
  <c r="F86" i="7"/>
  <c r="M118" i="14" s="1"/>
  <c r="F76" i="7"/>
  <c r="M108" i="14" s="1"/>
  <c r="G56" i="9"/>
  <c r="K127" i="14" s="1"/>
  <c r="G55" i="9"/>
  <c r="K126" i="14" s="1"/>
  <c r="G63" i="9"/>
  <c r="K134" i="14" s="1"/>
  <c r="G54" i="9"/>
  <c r="K125" i="14" s="1"/>
  <c r="G62" i="9"/>
  <c r="K133" i="14" s="1"/>
  <c r="F37" i="8"/>
  <c r="G147" i="14" s="1"/>
  <c r="F36" i="8"/>
  <c r="G146" i="14" s="1"/>
  <c r="F40" i="8"/>
  <c r="G150" i="14" s="1"/>
  <c r="F39" i="8"/>
  <c r="G149" i="14" s="1"/>
  <c r="F85" i="10"/>
  <c r="M168" i="14" s="1"/>
  <c r="F79" i="10"/>
  <c r="M162" i="14" s="1"/>
  <c r="F84" i="10"/>
  <c r="M167" i="14" s="1"/>
  <c r="F78" i="10"/>
  <c r="M161" i="14" s="1"/>
  <c r="F87" i="10"/>
  <c r="M170" i="14" s="1"/>
  <c r="F81" i="10"/>
  <c r="M164" i="14" s="1"/>
  <c r="F58" i="10"/>
  <c r="J163" i="14" s="1"/>
  <c r="F54" i="10"/>
  <c r="J159" i="14" s="1"/>
  <c r="F63" i="10"/>
  <c r="J168" i="14" s="1"/>
  <c r="F62" i="10"/>
  <c r="J167" i="14" s="1"/>
  <c r="F65" i="10"/>
  <c r="J170" i="14" s="1"/>
  <c r="F56" i="10"/>
  <c r="J161" i="14" s="1"/>
  <c r="F56" i="11"/>
  <c r="J178" i="14" s="1"/>
  <c r="E56" i="12"/>
  <c r="I195" i="14" s="1"/>
  <c r="G17" i="12"/>
  <c r="E200" i="14" s="1"/>
  <c r="G16" i="12"/>
  <c r="E199" i="14" s="1"/>
  <c r="G12" i="12"/>
  <c r="E195" i="14" s="1"/>
  <c r="G21" i="12"/>
  <c r="E204" i="14" s="1"/>
  <c r="G20" i="12"/>
  <c r="E203" i="14" s="1"/>
  <c r="G105" i="12"/>
  <c r="Q200" i="14" s="1"/>
  <c r="G104" i="12"/>
  <c r="Q199" i="14" s="1"/>
  <c r="G100" i="12"/>
  <c r="Q195" i="14" s="1"/>
  <c r="G109" i="12"/>
  <c r="Q204" i="14" s="1"/>
  <c r="G108" i="12"/>
  <c r="Q203" i="14" s="1"/>
  <c r="F20" i="13"/>
  <c r="D220" i="14" s="1"/>
  <c r="G38" i="13"/>
  <c r="H216" i="14" s="1"/>
  <c r="G34" i="13"/>
  <c r="H212" i="14" s="1"/>
  <c r="G33" i="13"/>
  <c r="H211" i="14" s="1"/>
  <c r="G42" i="13"/>
  <c r="H220" i="14" s="1"/>
  <c r="G41" i="13"/>
  <c r="H219" i="14" s="1"/>
  <c r="G10" i="11"/>
  <c r="E176" i="14" s="1"/>
  <c r="G12" i="5"/>
  <c r="E76" i="14" s="1"/>
  <c r="G19" i="3"/>
  <c r="E49" i="14" s="1"/>
  <c r="G34" i="12"/>
  <c r="H195" i="14" s="1"/>
  <c r="G42" i="5"/>
  <c r="H84" i="14" s="1"/>
  <c r="G86" i="11"/>
  <c r="N186" i="14" s="1"/>
  <c r="G87" i="6"/>
  <c r="N102" i="14" s="1"/>
  <c r="G85" i="3"/>
  <c r="N49" i="14" s="1"/>
  <c r="G104" i="1"/>
  <c r="Q12" i="14" s="1"/>
  <c r="F42" i="9"/>
  <c r="G135" i="14" s="1"/>
  <c r="F35" i="9"/>
  <c r="G128" i="14" s="1"/>
  <c r="G77" i="12"/>
  <c r="N194" i="14" s="1"/>
  <c r="G84" i="12"/>
  <c r="N201" i="14" s="1"/>
  <c r="G83" i="12"/>
  <c r="N200" i="14" s="1"/>
  <c r="F81" i="4"/>
  <c r="M62" i="14" s="1"/>
  <c r="G85" i="6"/>
  <c r="N100" i="14" s="1"/>
  <c r="F84" i="4"/>
  <c r="M65" i="14" s="1"/>
  <c r="E59" i="5"/>
  <c r="I79" i="14" s="1"/>
  <c r="G56" i="1"/>
  <c r="K8" i="14" s="1"/>
  <c r="G55" i="1"/>
  <c r="K7" i="14" s="1"/>
  <c r="G54" i="1"/>
  <c r="K6" i="14" s="1"/>
  <c r="G63" i="1"/>
  <c r="K15" i="14" s="1"/>
  <c r="G62" i="1"/>
  <c r="K14" i="14" s="1"/>
  <c r="G56" i="2"/>
  <c r="K25" i="14" s="1"/>
  <c r="G55" i="2"/>
  <c r="K24" i="14" s="1"/>
  <c r="G54" i="2"/>
  <c r="K23" i="14" s="1"/>
  <c r="G63" i="2"/>
  <c r="K32" i="14" s="1"/>
  <c r="G62" i="2"/>
  <c r="K31" i="14" s="1"/>
  <c r="E17" i="9"/>
  <c r="C132" i="14" s="1"/>
  <c r="F40" i="9"/>
  <c r="G133" i="14" s="1"/>
  <c r="F102" i="9"/>
  <c r="P129" i="14" s="1"/>
  <c r="G38" i="2"/>
  <c r="H29" i="14" s="1"/>
  <c r="G34" i="2"/>
  <c r="H25" i="14" s="1"/>
  <c r="F101" i="5"/>
  <c r="P77" i="14" s="1"/>
  <c r="F104" i="5"/>
  <c r="P80" i="14" s="1"/>
  <c r="G17" i="6"/>
  <c r="E98" i="14" s="1"/>
  <c r="G10" i="6"/>
  <c r="E91" i="14" s="1"/>
  <c r="G16" i="6"/>
  <c r="E97" i="14" s="1"/>
  <c r="G12" i="6"/>
  <c r="E93" i="14" s="1"/>
  <c r="G21" i="6"/>
  <c r="E102" i="14" s="1"/>
  <c r="G20" i="6"/>
  <c r="E101" i="14" s="1"/>
  <c r="G105" i="6"/>
  <c r="Q98" i="14" s="1"/>
  <c r="G98" i="6"/>
  <c r="Q91" i="14" s="1"/>
  <c r="G104" i="6"/>
  <c r="Q97" i="14" s="1"/>
  <c r="G100" i="6"/>
  <c r="Q93" i="14" s="1"/>
  <c r="G109" i="6"/>
  <c r="Q102" i="14" s="1"/>
  <c r="G108" i="6"/>
  <c r="Q101" i="14" s="1"/>
  <c r="G87" i="7"/>
  <c r="N119" i="14" s="1"/>
  <c r="G86" i="7"/>
  <c r="N118" i="14" s="1"/>
  <c r="G77" i="7"/>
  <c r="N109" i="14" s="1"/>
  <c r="E80" i="9"/>
  <c r="L129" i="14" s="1"/>
  <c r="L137" i="14" s="1"/>
  <c r="E87" i="9"/>
  <c r="L136" i="14" s="1"/>
  <c r="E83" i="9"/>
  <c r="L132" i="14" s="1"/>
  <c r="E82" i="9"/>
  <c r="L131" i="14" s="1"/>
  <c r="G42" i="8"/>
  <c r="H152" i="14" s="1"/>
  <c r="G41" i="8"/>
  <c r="H151" i="14" s="1"/>
  <c r="G40" i="8"/>
  <c r="H150" i="14" s="1"/>
  <c r="G87" i="10"/>
  <c r="N170" i="14" s="1"/>
  <c r="G76" i="10"/>
  <c r="N159" i="14" s="1"/>
  <c r="G86" i="10"/>
  <c r="N169" i="14" s="1"/>
  <c r="G77" i="10"/>
  <c r="N160" i="14" s="1"/>
  <c r="G63" i="10"/>
  <c r="K168" i="14" s="1"/>
  <c r="G62" i="10"/>
  <c r="K167" i="14" s="1"/>
  <c r="G61" i="10"/>
  <c r="K166" i="14" s="1"/>
  <c r="E33" i="11"/>
  <c r="F177" i="14" s="1"/>
  <c r="E41" i="11"/>
  <c r="F185" i="14" s="1"/>
  <c r="F57" i="11"/>
  <c r="J179" i="14" s="1"/>
  <c r="E35" i="12"/>
  <c r="F196" i="14" s="1"/>
  <c r="E36" i="12"/>
  <c r="F197" i="14" s="1"/>
  <c r="E42" i="12"/>
  <c r="F203" i="14" s="1"/>
  <c r="E38" i="12"/>
  <c r="F199" i="14" s="1"/>
  <c r="E65" i="13"/>
  <c r="I221" i="14" s="1"/>
  <c r="E63" i="13"/>
  <c r="I219" i="14" s="1"/>
  <c r="E62" i="13"/>
  <c r="I218" i="14" s="1"/>
  <c r="E60" i="13"/>
  <c r="I216" i="14" s="1"/>
  <c r="G16" i="5"/>
  <c r="E80" i="14" s="1"/>
  <c r="G38" i="12"/>
  <c r="H199" i="14" s="1"/>
  <c r="G33" i="8"/>
  <c r="H143" i="14" s="1"/>
  <c r="G64" i="2"/>
  <c r="K33" i="14" s="1"/>
  <c r="G60" i="11"/>
  <c r="K182" i="14" s="1"/>
  <c r="G76" i="12"/>
  <c r="N193" i="14" s="1"/>
  <c r="G78" i="10"/>
  <c r="N161" i="14" s="1"/>
  <c r="G86" i="3"/>
  <c r="N50" i="14" s="1"/>
  <c r="G99" i="12"/>
  <c r="Q194" i="14" s="1"/>
  <c r="E20" i="13"/>
  <c r="C220" i="14" s="1"/>
  <c r="E13" i="13"/>
  <c r="C213" i="14" s="1"/>
  <c r="E12" i="13"/>
  <c r="C212" i="14" s="1"/>
  <c r="E19" i="13"/>
  <c r="C219" i="14" s="1"/>
  <c r="E15" i="13"/>
  <c r="C215" i="14" s="1"/>
  <c r="E109" i="13"/>
  <c r="O221" i="14" s="1"/>
  <c r="E103" i="13"/>
  <c r="O215" i="14" s="1"/>
  <c r="E105" i="13"/>
  <c r="O217" i="14" s="1"/>
  <c r="E99" i="13"/>
  <c r="O211" i="14" s="1"/>
  <c r="E101" i="11"/>
  <c r="O179" i="14" s="1"/>
  <c r="E106" i="11"/>
  <c r="O184" i="14" s="1"/>
  <c r="E98" i="11"/>
  <c r="O176" i="14" s="1"/>
  <c r="E104" i="11"/>
  <c r="O182" i="14" s="1"/>
  <c r="E108" i="11"/>
  <c r="O186" i="14" s="1"/>
  <c r="E100" i="11"/>
  <c r="O178" i="14" s="1"/>
  <c r="F16" i="13"/>
  <c r="D216" i="14" s="1"/>
  <c r="F109" i="13"/>
  <c r="P221" i="14" s="1"/>
  <c r="F103" i="13"/>
  <c r="P215" i="14" s="1"/>
  <c r="F108" i="13"/>
  <c r="P220" i="14" s="1"/>
  <c r="F102" i="13"/>
  <c r="P214" i="14" s="1"/>
  <c r="F105" i="13"/>
  <c r="P217" i="14" s="1"/>
  <c r="F99" i="13"/>
  <c r="P211" i="14" s="1"/>
  <c r="F105" i="8"/>
  <c r="P149" i="14" s="1"/>
  <c r="G109" i="2"/>
  <c r="Q34" i="14" s="1"/>
  <c r="G108" i="2"/>
  <c r="Q33" i="14" s="1"/>
  <c r="G107" i="2"/>
  <c r="Q32" i="14" s="1"/>
  <c r="G98" i="2"/>
  <c r="Q23" i="14" s="1"/>
  <c r="F84" i="6"/>
  <c r="M99" i="14" s="1"/>
  <c r="F77" i="6"/>
  <c r="M92" i="14" s="1"/>
  <c r="F85" i="6"/>
  <c r="M100" i="14" s="1"/>
  <c r="F76" i="6"/>
  <c r="M91" i="14" s="1"/>
  <c r="F80" i="6"/>
  <c r="M95" i="14" s="1"/>
  <c r="F59" i="7"/>
  <c r="J113" i="14" s="1"/>
  <c r="F63" i="7"/>
  <c r="J117" i="14" s="1"/>
  <c r="F62" i="7"/>
  <c r="J116" i="14" s="1"/>
  <c r="F55" i="7"/>
  <c r="J109" i="14" s="1"/>
  <c r="F37" i="10"/>
  <c r="G164" i="14" s="1"/>
  <c r="F38" i="10"/>
  <c r="G165" i="14" s="1"/>
  <c r="F40" i="10"/>
  <c r="G167" i="14" s="1"/>
  <c r="F33" i="10"/>
  <c r="G160" i="14" s="1"/>
  <c r="E20" i="11"/>
  <c r="C186" i="14" s="1"/>
  <c r="F109" i="11"/>
  <c r="P187" i="14" s="1"/>
  <c r="F104" i="11"/>
  <c r="P182" i="14" s="1"/>
  <c r="F100" i="11"/>
  <c r="P178" i="14" s="1"/>
  <c r="F107" i="11"/>
  <c r="P185" i="14" s="1"/>
  <c r="E17" i="13"/>
  <c r="C217" i="14" s="1"/>
  <c r="E101" i="13"/>
  <c r="O213" i="14" s="1"/>
  <c r="G77" i="11"/>
  <c r="N177" i="14" s="1"/>
  <c r="E60" i="2"/>
  <c r="I29" i="14" s="1"/>
  <c r="E63" i="3"/>
  <c r="I49" i="14" s="1"/>
  <c r="F60" i="7"/>
  <c r="J114" i="14" s="1"/>
  <c r="E58" i="3"/>
  <c r="I44" i="14" s="1"/>
  <c r="E103" i="4"/>
  <c r="O62" i="14" s="1"/>
  <c r="E108" i="4"/>
  <c r="O67" i="14" s="1"/>
  <c r="G32" i="5"/>
  <c r="H74" i="14" s="1"/>
  <c r="G38" i="5"/>
  <c r="H80" i="14" s="1"/>
  <c r="G34" i="5"/>
  <c r="H76" i="14" s="1"/>
  <c r="G109" i="1"/>
  <c r="Q17" i="14" s="1"/>
  <c r="G108" i="1"/>
  <c r="Q16" i="14" s="1"/>
  <c r="G107" i="1"/>
  <c r="Q15" i="14" s="1"/>
  <c r="G98" i="1"/>
  <c r="Q6" i="14" s="1"/>
  <c r="G63" i="7"/>
  <c r="K117" i="14" s="1"/>
  <c r="G62" i="7"/>
  <c r="K116" i="14" s="1"/>
  <c r="G61" i="7"/>
  <c r="K115" i="14" s="1"/>
  <c r="G17" i="8"/>
  <c r="E149" i="14" s="1"/>
  <c r="G16" i="8"/>
  <c r="E148" i="14" s="1"/>
  <c r="G12" i="8"/>
  <c r="E144" i="14" s="1"/>
  <c r="G21" i="8"/>
  <c r="E153" i="14" s="1"/>
  <c r="G20" i="8"/>
  <c r="E152" i="14" s="1"/>
  <c r="G105" i="8"/>
  <c r="Q149" i="14" s="1"/>
  <c r="G104" i="8"/>
  <c r="Q148" i="14" s="1"/>
  <c r="G100" i="8"/>
  <c r="Q144" i="14" s="1"/>
  <c r="G109" i="8"/>
  <c r="Q153" i="14" s="1"/>
  <c r="G108" i="8"/>
  <c r="Q152" i="14" s="1"/>
  <c r="G38" i="10"/>
  <c r="H165" i="14" s="1"/>
  <c r="G34" i="10"/>
  <c r="H161" i="14" s="1"/>
  <c r="G33" i="10"/>
  <c r="H160" i="14" s="1"/>
  <c r="G42" i="10"/>
  <c r="H169" i="14" s="1"/>
  <c r="G41" i="10"/>
  <c r="H168" i="14" s="1"/>
  <c r="F63" i="11"/>
  <c r="J185" i="14" s="1"/>
  <c r="F98" i="11"/>
  <c r="P176" i="14" s="1"/>
  <c r="G109" i="11"/>
  <c r="Q187" i="14" s="1"/>
  <c r="G108" i="11"/>
  <c r="Q186" i="14" s="1"/>
  <c r="G107" i="11"/>
  <c r="Q185" i="14" s="1"/>
  <c r="E18" i="13"/>
  <c r="C218" i="14" s="1"/>
  <c r="E40" i="4"/>
  <c r="F65" i="14" s="1"/>
  <c r="F32" i="1"/>
  <c r="G6" i="14" s="1"/>
  <c r="E35" i="4"/>
  <c r="F60" i="14" s="1"/>
  <c r="E57" i="4"/>
  <c r="I60" i="14" s="1"/>
  <c r="E105" i="4"/>
  <c r="O64" i="14" s="1"/>
  <c r="F33" i="1"/>
  <c r="G7" i="14" s="1"/>
  <c r="F35" i="4"/>
  <c r="G60" i="14" s="1"/>
  <c r="F59" i="5"/>
  <c r="J79" i="14" s="1"/>
  <c r="E13" i="6"/>
  <c r="C94" i="14" s="1"/>
  <c r="F65" i="7"/>
  <c r="J119" i="14" s="1"/>
  <c r="E82" i="2"/>
  <c r="L29" i="14" s="1"/>
  <c r="G17" i="4"/>
  <c r="E64" i="14" s="1"/>
  <c r="G16" i="4"/>
  <c r="E63" i="14" s="1"/>
  <c r="E65" i="9"/>
  <c r="I136" i="14" s="1"/>
  <c r="E11" i="10"/>
  <c r="C160" i="14" s="1"/>
  <c r="E61" i="10"/>
  <c r="I166" i="14" s="1"/>
  <c r="E82" i="10"/>
  <c r="L165" i="14" s="1"/>
  <c r="F102" i="11"/>
  <c r="P180" i="14" s="1"/>
  <c r="F78" i="12"/>
  <c r="M195" i="14" s="1"/>
  <c r="F42" i="12"/>
  <c r="G203" i="14" s="1"/>
  <c r="F35" i="12"/>
  <c r="G196" i="14" s="1"/>
  <c r="F41" i="12"/>
  <c r="G202" i="14" s="1"/>
  <c r="F34" i="12"/>
  <c r="G195" i="14" s="1"/>
  <c r="F37" i="12"/>
  <c r="G198" i="14" s="1"/>
  <c r="E10" i="13"/>
  <c r="C210" i="14" s="1"/>
  <c r="F38" i="13"/>
  <c r="G216" i="14" s="1"/>
  <c r="E106" i="13"/>
  <c r="O218" i="14" s="1"/>
  <c r="G10" i="8"/>
  <c r="E142" i="14" s="1"/>
  <c r="G17" i="5"/>
  <c r="E81" i="14" s="1"/>
  <c r="G33" i="2"/>
  <c r="H24" i="14" s="1"/>
  <c r="G39" i="12"/>
  <c r="H200" i="14" s="1"/>
  <c r="G34" i="8"/>
  <c r="H144" i="14" s="1"/>
  <c r="G39" i="4"/>
  <c r="H64" i="14" s="1"/>
  <c r="G65" i="2"/>
  <c r="K34" i="14" s="1"/>
  <c r="G61" i="11"/>
  <c r="K183" i="14" s="1"/>
  <c r="G82" i="10"/>
  <c r="N165" i="14" s="1"/>
  <c r="G87" i="3"/>
  <c r="N51" i="14" s="1"/>
  <c r="G99" i="2"/>
  <c r="Q24" i="14" s="1"/>
  <c r="G106" i="12"/>
  <c r="Q201" i="14" s="1"/>
  <c r="G106" i="1"/>
  <c r="Q14" i="14" s="1"/>
  <c r="G16" i="13"/>
  <c r="E216" i="14" s="1"/>
  <c r="G16" i="10"/>
  <c r="E165" i="14" s="1"/>
  <c r="G16" i="7"/>
  <c r="E114" i="14" s="1"/>
  <c r="G34" i="11"/>
  <c r="H178" i="14" s="1"/>
  <c r="G34" i="9"/>
  <c r="H127" i="14" s="1"/>
  <c r="G41" i="7"/>
  <c r="H117" i="14" s="1"/>
  <c r="G34" i="1"/>
  <c r="H8" i="14" s="1"/>
  <c r="G54" i="8"/>
  <c r="K142" i="14" s="1"/>
  <c r="G55" i="12"/>
  <c r="K194" i="14" s="1"/>
  <c r="G55" i="8"/>
  <c r="K143" i="14" s="1"/>
  <c r="G55" i="6"/>
  <c r="K92" i="14" s="1"/>
  <c r="G62" i="5"/>
  <c r="K82" i="14" s="1"/>
  <c r="G55" i="3"/>
  <c r="K41" i="14" s="1"/>
  <c r="G83" i="8"/>
  <c r="N149" i="14" s="1"/>
  <c r="G87" i="9"/>
  <c r="N136" i="14" s="1"/>
  <c r="G87" i="5"/>
  <c r="N85" i="14" s="1"/>
  <c r="G87" i="1"/>
  <c r="N17" i="14" s="1"/>
  <c r="G98" i="3"/>
  <c r="Q40" i="14" s="1"/>
  <c r="G104" i="13"/>
  <c r="Q216" i="14" s="1"/>
  <c r="G104" i="10"/>
  <c r="Q165" i="14" s="1"/>
  <c r="G104" i="7"/>
  <c r="Q114" i="14" s="1"/>
  <c r="G104" i="4"/>
  <c r="Q63" i="14" s="1"/>
  <c r="G108" i="3"/>
  <c r="Q50" i="14" s="1"/>
  <c r="E84" i="11"/>
  <c r="L184" i="14" s="1"/>
  <c r="G10" i="2"/>
  <c r="E23" i="14" s="1"/>
  <c r="G17" i="7"/>
  <c r="E115" i="14" s="1"/>
  <c r="G32" i="11"/>
  <c r="H176" i="14" s="1"/>
  <c r="G42" i="7"/>
  <c r="H118" i="14" s="1"/>
  <c r="G56" i="12"/>
  <c r="K195" i="14" s="1"/>
  <c r="G56" i="8"/>
  <c r="K144" i="14" s="1"/>
  <c r="G56" i="6"/>
  <c r="K93" i="14" s="1"/>
  <c r="G63" i="5"/>
  <c r="K83" i="14" s="1"/>
  <c r="G56" i="3"/>
  <c r="K42" i="14" s="1"/>
  <c r="G76" i="5"/>
  <c r="N74" i="14" s="1"/>
  <c r="G77" i="13"/>
  <c r="N211" i="14" s="1"/>
  <c r="G84" i="8"/>
  <c r="N150" i="14" s="1"/>
  <c r="G77" i="4"/>
  <c r="N58" i="14" s="1"/>
  <c r="G105" i="7"/>
  <c r="Q115" i="14" s="1"/>
  <c r="G109" i="3"/>
  <c r="Q51" i="14" s="1"/>
  <c r="G10" i="9"/>
  <c r="E125" i="14" s="1"/>
  <c r="G19" i="2"/>
  <c r="E32" i="14" s="1"/>
  <c r="G19" i="9"/>
  <c r="E134" i="14" s="1"/>
  <c r="G33" i="7"/>
  <c r="H109" i="14" s="1"/>
  <c r="G40" i="6"/>
  <c r="H99" i="14" s="1"/>
  <c r="G65" i="12"/>
  <c r="K204" i="14" s="1"/>
  <c r="G61" i="4"/>
  <c r="K64" i="14" s="1"/>
  <c r="G86" i="13"/>
  <c r="N220" i="14" s="1"/>
  <c r="G82" i="9"/>
  <c r="N131" i="14" s="1"/>
  <c r="G82" i="5"/>
  <c r="N80" i="14" s="1"/>
  <c r="G86" i="4"/>
  <c r="N67" i="14" s="1"/>
  <c r="G82" i="1"/>
  <c r="N12" i="14" s="1"/>
  <c r="G100" i="3"/>
  <c r="Q42" i="14" s="1"/>
  <c r="E81" i="11"/>
  <c r="L181" i="14" s="1"/>
  <c r="E102" i="12"/>
  <c r="O197" i="14" s="1"/>
  <c r="G20" i="2"/>
  <c r="E33" i="14" s="1"/>
  <c r="G20" i="9"/>
  <c r="E135" i="14" s="1"/>
  <c r="G34" i="7"/>
  <c r="H110" i="14" s="1"/>
  <c r="G41" i="6"/>
  <c r="H100" i="14" s="1"/>
  <c r="G55" i="5"/>
  <c r="K75" i="14" s="1"/>
  <c r="G62" i="4"/>
  <c r="K65" i="14" s="1"/>
  <c r="G83" i="9"/>
  <c r="N132" i="14" s="1"/>
  <c r="G83" i="5"/>
  <c r="N81" i="14" s="1"/>
  <c r="G83" i="1"/>
  <c r="N13" i="14" s="1"/>
  <c r="G104" i="3"/>
  <c r="Q46" i="14" s="1"/>
  <c r="G76" i="8"/>
  <c r="N142" i="14" s="1"/>
  <c r="E87" i="13"/>
  <c r="L221" i="14" s="1"/>
  <c r="E78" i="13"/>
  <c r="L212" i="14" s="1"/>
  <c r="E79" i="13"/>
  <c r="L213" i="14" s="1"/>
  <c r="F56" i="13"/>
  <c r="J212" i="14" s="1"/>
  <c r="F62" i="13"/>
  <c r="J218" i="14" s="1"/>
  <c r="F63" i="13"/>
  <c r="J219" i="14" s="1"/>
  <c r="F54" i="13"/>
  <c r="J210" i="14" s="1"/>
  <c r="F59" i="13"/>
  <c r="J215" i="14" s="1"/>
  <c r="F64" i="13"/>
  <c r="J220" i="14" s="1"/>
  <c r="F60" i="13"/>
  <c r="J216" i="14" s="1"/>
  <c r="F65" i="13"/>
  <c r="J221" i="14" s="1"/>
  <c r="F57" i="13"/>
  <c r="J213" i="14" s="1"/>
  <c r="F58" i="13"/>
  <c r="J214" i="14" s="1"/>
  <c r="F55" i="13"/>
  <c r="J211" i="14" s="1"/>
  <c r="E64" i="13"/>
  <c r="I220" i="14" s="1"/>
  <c r="E56" i="13"/>
  <c r="I212" i="14" s="1"/>
  <c r="E61" i="13"/>
  <c r="I217" i="14" s="1"/>
  <c r="E57" i="13"/>
  <c r="I213" i="14" s="1"/>
  <c r="F12" i="13"/>
  <c r="D212" i="14" s="1"/>
  <c r="F17" i="13"/>
  <c r="D217" i="14" s="1"/>
  <c r="F21" i="13"/>
  <c r="D221" i="14" s="1"/>
  <c r="F82" i="12"/>
  <c r="M199" i="14" s="1"/>
  <c r="F87" i="12"/>
  <c r="M204" i="14" s="1"/>
  <c r="F86" i="12"/>
  <c r="M203" i="14" s="1"/>
  <c r="F77" i="12"/>
  <c r="M194" i="14" s="1"/>
  <c r="E86" i="12"/>
  <c r="L203" i="14" s="1"/>
  <c r="E78" i="12"/>
  <c r="L195" i="14" s="1"/>
  <c r="E83" i="12"/>
  <c r="L200" i="14" s="1"/>
  <c r="E87" i="12"/>
  <c r="L204" i="14" s="1"/>
  <c r="F64" i="12"/>
  <c r="J203" i="14" s="1"/>
  <c r="F55" i="12"/>
  <c r="J194" i="14" s="1"/>
  <c r="F61" i="12"/>
  <c r="J200" i="14" s="1"/>
  <c r="E60" i="12"/>
  <c r="I199" i="14" s="1"/>
  <c r="E65" i="12"/>
  <c r="I204" i="14" s="1"/>
  <c r="E43" i="12"/>
  <c r="F204" i="14" s="1"/>
  <c r="E39" i="12"/>
  <c r="F200" i="14" s="1"/>
  <c r="F18" i="12"/>
  <c r="D201" i="14" s="1"/>
  <c r="F10" i="12"/>
  <c r="D193" i="14" s="1"/>
  <c r="F14" i="12"/>
  <c r="D197" i="14" s="1"/>
  <c r="F15" i="12"/>
  <c r="D198" i="14" s="1"/>
  <c r="F19" i="12"/>
  <c r="D202" i="14" s="1"/>
  <c r="F21" i="12"/>
  <c r="D204" i="14" s="1"/>
  <c r="F99" i="11"/>
  <c r="P177" i="14" s="1"/>
  <c r="F105" i="11"/>
  <c r="P183" i="14" s="1"/>
  <c r="E105" i="11"/>
  <c r="O183" i="14" s="1"/>
  <c r="E109" i="11"/>
  <c r="O187" i="14" s="1"/>
  <c r="F87" i="11"/>
  <c r="M187" i="14" s="1"/>
  <c r="E83" i="11"/>
  <c r="L183" i="14" s="1"/>
  <c r="E87" i="11"/>
  <c r="L187" i="14" s="1"/>
  <c r="F15" i="11"/>
  <c r="D181" i="14" s="1"/>
  <c r="F20" i="11"/>
  <c r="D186" i="14" s="1"/>
  <c r="F11" i="11"/>
  <c r="D177" i="14" s="1"/>
  <c r="F17" i="11"/>
  <c r="D183" i="14" s="1"/>
  <c r="F21" i="11"/>
  <c r="D187" i="14" s="1"/>
  <c r="F19" i="11"/>
  <c r="D185" i="14" s="1"/>
  <c r="F10" i="11"/>
  <c r="D176" i="14" s="1"/>
  <c r="F16" i="11"/>
  <c r="D182" i="14" s="1"/>
  <c r="E12" i="11"/>
  <c r="C178" i="14" s="1"/>
  <c r="E17" i="11"/>
  <c r="C183" i="14" s="1"/>
  <c r="E21" i="11"/>
  <c r="C187" i="14" s="1"/>
  <c r="E62" i="10"/>
  <c r="I167" i="14" s="1"/>
  <c r="E54" i="10"/>
  <c r="I159" i="14" s="1"/>
  <c r="E58" i="10"/>
  <c r="I163" i="14" s="1"/>
  <c r="E59" i="10"/>
  <c r="I164" i="14" s="1"/>
  <c r="E63" i="10"/>
  <c r="I168" i="14" s="1"/>
  <c r="E55" i="10"/>
  <c r="I160" i="14" s="1"/>
  <c r="F32" i="10"/>
  <c r="G159" i="14" s="1"/>
  <c r="F41" i="10"/>
  <c r="G168" i="14" s="1"/>
  <c r="E20" i="10"/>
  <c r="C169" i="14" s="1"/>
  <c r="E12" i="10"/>
  <c r="C161" i="14" s="1"/>
  <c r="E10" i="10"/>
  <c r="C159" i="14" s="1"/>
  <c r="E14" i="10"/>
  <c r="C163" i="14" s="1"/>
  <c r="E18" i="10"/>
  <c r="C167" i="14" s="1"/>
  <c r="E13" i="10"/>
  <c r="C162" i="14" s="1"/>
  <c r="E15" i="10"/>
  <c r="C164" i="14" s="1"/>
  <c r="F108" i="10"/>
  <c r="P169" i="14" s="1"/>
  <c r="E101" i="8"/>
  <c r="O145" i="14" s="1"/>
  <c r="E103" i="8"/>
  <c r="O147" i="14" s="1"/>
  <c r="E106" i="8"/>
  <c r="O150" i="14" s="1"/>
  <c r="E60" i="8"/>
  <c r="I148" i="14" s="1"/>
  <c r="E58" i="8"/>
  <c r="I146" i="14" s="1"/>
  <c r="E59" i="8"/>
  <c r="I147" i="14" s="1"/>
  <c r="F106" i="9"/>
  <c r="P133" i="14" s="1"/>
  <c r="E13" i="9"/>
  <c r="C128" i="14" s="1"/>
  <c r="E10" i="9"/>
  <c r="C125" i="14" s="1"/>
  <c r="F36" i="9"/>
  <c r="G129" i="14" s="1"/>
  <c r="F10" i="9"/>
  <c r="D125" i="14" s="1"/>
  <c r="E19" i="9"/>
  <c r="C134" i="14" s="1"/>
  <c r="F41" i="9"/>
  <c r="G134" i="14" s="1"/>
  <c r="E59" i="9"/>
  <c r="I130" i="14" s="1"/>
  <c r="E15" i="9"/>
  <c r="C130" i="14" s="1"/>
  <c r="F19" i="9"/>
  <c r="D134" i="14" s="1"/>
  <c r="F37" i="9"/>
  <c r="G130" i="14" s="1"/>
  <c r="F59" i="9"/>
  <c r="J130" i="14" s="1"/>
  <c r="F77" i="9"/>
  <c r="M126" i="14" s="1"/>
  <c r="F86" i="9"/>
  <c r="M135" i="14" s="1"/>
  <c r="E18" i="9"/>
  <c r="C133" i="14" s="1"/>
  <c r="F18" i="9"/>
  <c r="D133" i="14" s="1"/>
  <c r="E36" i="9"/>
  <c r="F129" i="14" s="1"/>
  <c r="E14" i="9"/>
  <c r="C129" i="14" s="1"/>
  <c r="E41" i="9"/>
  <c r="F134" i="14" s="1"/>
  <c r="F14" i="9"/>
  <c r="D129" i="14" s="1"/>
  <c r="F32" i="9"/>
  <c r="G125" i="14" s="1"/>
  <c r="E37" i="9"/>
  <c r="F130" i="14" s="1"/>
  <c r="F82" i="9"/>
  <c r="M131" i="14" s="1"/>
  <c r="F15" i="9"/>
  <c r="D130" i="14" s="1"/>
  <c r="E33" i="9"/>
  <c r="F126" i="14" s="1"/>
  <c r="E38" i="9"/>
  <c r="F131" i="14" s="1"/>
  <c r="E42" i="9"/>
  <c r="F135" i="14" s="1"/>
  <c r="E55" i="9"/>
  <c r="I126" i="14" s="1"/>
  <c r="E60" i="9"/>
  <c r="I131" i="14" s="1"/>
  <c r="F13" i="9"/>
  <c r="D128" i="14" s="1"/>
  <c r="E11" i="9"/>
  <c r="C126" i="14" s="1"/>
  <c r="E16" i="9"/>
  <c r="C131" i="14" s="1"/>
  <c r="F33" i="9"/>
  <c r="G126" i="14" s="1"/>
  <c r="F38" i="9"/>
  <c r="G131" i="14" s="1"/>
  <c r="F55" i="9"/>
  <c r="J126" i="14" s="1"/>
  <c r="F60" i="9"/>
  <c r="J131" i="14" s="1"/>
  <c r="F11" i="9"/>
  <c r="D126" i="14" s="1"/>
  <c r="F16" i="9"/>
  <c r="D131" i="14" s="1"/>
  <c r="F78" i="9"/>
  <c r="M127" i="14" s="1"/>
  <c r="F83" i="9"/>
  <c r="M132" i="14" s="1"/>
  <c r="F84" i="7"/>
  <c r="M116" i="14" s="1"/>
  <c r="F77" i="7"/>
  <c r="M109" i="14" s="1"/>
  <c r="F85" i="7"/>
  <c r="M117" i="14" s="1"/>
  <c r="F34" i="7"/>
  <c r="G110" i="14" s="1"/>
  <c r="F13" i="7"/>
  <c r="D111" i="14" s="1"/>
  <c r="F17" i="7"/>
  <c r="D115" i="14" s="1"/>
  <c r="F10" i="7"/>
  <c r="D108" i="14" s="1"/>
  <c r="F18" i="7"/>
  <c r="D116" i="14" s="1"/>
  <c r="F19" i="7"/>
  <c r="D117" i="14" s="1"/>
  <c r="E104" i="6"/>
  <c r="O97" i="14" s="1"/>
  <c r="F87" i="6"/>
  <c r="M102" i="14" s="1"/>
  <c r="F78" i="6"/>
  <c r="M93" i="14" s="1"/>
  <c r="F83" i="6"/>
  <c r="M98" i="14" s="1"/>
  <c r="F79" i="6"/>
  <c r="M94" i="14" s="1"/>
  <c r="E65" i="6"/>
  <c r="I102" i="14" s="1"/>
  <c r="E56" i="6"/>
  <c r="I93" i="14" s="1"/>
  <c r="E61" i="6"/>
  <c r="I98" i="14" s="1"/>
  <c r="E57" i="6"/>
  <c r="I94" i="14" s="1"/>
  <c r="E14" i="6"/>
  <c r="C95" i="14" s="1"/>
  <c r="E15" i="6"/>
  <c r="C96" i="14" s="1"/>
  <c r="E20" i="6"/>
  <c r="C101" i="14" s="1"/>
  <c r="F100" i="10"/>
  <c r="P161" i="14" s="1"/>
  <c r="F109" i="10"/>
  <c r="P170" i="14" s="1"/>
  <c r="F104" i="8"/>
  <c r="P148" i="14" s="1"/>
  <c r="F98" i="8"/>
  <c r="P142" i="14" s="1"/>
  <c r="F107" i="9"/>
  <c r="P134" i="14" s="1"/>
  <c r="F103" i="7"/>
  <c r="P113" i="14" s="1"/>
  <c r="F99" i="8"/>
  <c r="P143" i="14" s="1"/>
  <c r="F107" i="8"/>
  <c r="P151" i="14" s="1"/>
  <c r="F108" i="9"/>
  <c r="P135" i="14" s="1"/>
  <c r="F105" i="10"/>
  <c r="P166" i="14" s="1"/>
  <c r="F103" i="8"/>
  <c r="P147" i="14" s="1"/>
  <c r="F103" i="9"/>
  <c r="P130" i="14" s="1"/>
  <c r="F101" i="10"/>
  <c r="P162" i="14" s="1"/>
  <c r="F102" i="7"/>
  <c r="P112" i="14" s="1"/>
  <c r="F102" i="4"/>
  <c r="P61" i="14" s="1"/>
  <c r="F108" i="4"/>
  <c r="P67" i="14" s="1"/>
  <c r="F103" i="6"/>
  <c r="P96" i="14" s="1"/>
  <c r="F108" i="6"/>
  <c r="P101" i="14" s="1"/>
  <c r="F106" i="7"/>
  <c r="P116" i="14" s="1"/>
  <c r="F103" i="10"/>
  <c r="P164" i="14" s="1"/>
  <c r="F107" i="10"/>
  <c r="P168" i="14" s="1"/>
  <c r="F108" i="7"/>
  <c r="P118" i="14" s="1"/>
  <c r="F107" i="6"/>
  <c r="P100" i="14" s="1"/>
  <c r="F101" i="7"/>
  <c r="P111" i="14" s="1"/>
  <c r="F99" i="9"/>
  <c r="P126" i="14" s="1"/>
  <c r="F98" i="10"/>
  <c r="P159" i="14" s="1"/>
  <c r="F106" i="10"/>
  <c r="P167" i="14" s="1"/>
  <c r="F102" i="6"/>
  <c r="P95" i="14" s="1"/>
  <c r="F109" i="7"/>
  <c r="P119" i="14" s="1"/>
  <c r="F104" i="9"/>
  <c r="P131" i="14" s="1"/>
  <c r="F102" i="10"/>
  <c r="P163" i="14" s="1"/>
  <c r="F101" i="4"/>
  <c r="P60" i="14" s="1"/>
  <c r="F98" i="6"/>
  <c r="P91" i="14" s="1"/>
  <c r="F100" i="9"/>
  <c r="P127" i="14" s="1"/>
  <c r="F100" i="2"/>
  <c r="P25" i="14" s="1"/>
  <c r="F101" i="2"/>
  <c r="P26" i="14" s="1"/>
  <c r="F106" i="2"/>
  <c r="P31" i="14" s="1"/>
  <c r="E98" i="5"/>
  <c r="O74" i="14" s="1"/>
  <c r="F99" i="5"/>
  <c r="P75" i="14" s="1"/>
  <c r="F105" i="5"/>
  <c r="P81" i="14" s="1"/>
  <c r="F100" i="5"/>
  <c r="P76" i="14" s="1"/>
  <c r="F106" i="5"/>
  <c r="P82" i="14" s="1"/>
  <c r="F102" i="5"/>
  <c r="P78" i="14" s="1"/>
  <c r="F98" i="5"/>
  <c r="P74" i="14" s="1"/>
  <c r="F107" i="5"/>
  <c r="P83" i="14" s="1"/>
  <c r="F103" i="5"/>
  <c r="P79" i="14" s="1"/>
  <c r="E99" i="5"/>
  <c r="O75" i="14" s="1"/>
  <c r="E104" i="5"/>
  <c r="O80" i="14" s="1"/>
  <c r="E10" i="5"/>
  <c r="C74" i="14" s="1"/>
  <c r="E18" i="5"/>
  <c r="C82" i="14" s="1"/>
  <c r="E100" i="4"/>
  <c r="O59" i="14" s="1"/>
  <c r="E102" i="4"/>
  <c r="O61" i="14" s="1"/>
  <c r="E107" i="4"/>
  <c r="O66" i="14" s="1"/>
  <c r="E98" i="4"/>
  <c r="O57" i="14" s="1"/>
  <c r="E82" i="4"/>
  <c r="L63" i="14" s="1"/>
  <c r="E84" i="4"/>
  <c r="L65" i="14" s="1"/>
  <c r="E79" i="4"/>
  <c r="L60" i="14" s="1"/>
  <c r="E87" i="4"/>
  <c r="L68" i="14" s="1"/>
  <c r="E80" i="4"/>
  <c r="L61" i="14" s="1"/>
  <c r="F59" i="4"/>
  <c r="J62" i="14" s="1"/>
  <c r="F55" i="4"/>
  <c r="J58" i="14" s="1"/>
  <c r="F60" i="4"/>
  <c r="J63" i="14" s="1"/>
  <c r="F56" i="4"/>
  <c r="J59" i="14" s="1"/>
  <c r="F61" i="4"/>
  <c r="J64" i="14" s="1"/>
  <c r="F65" i="4"/>
  <c r="J68" i="14" s="1"/>
  <c r="F64" i="4"/>
  <c r="J67" i="14" s="1"/>
  <c r="F57" i="4"/>
  <c r="J60" i="14" s="1"/>
  <c r="E12" i="4"/>
  <c r="C59" i="14" s="1"/>
  <c r="E17" i="4"/>
  <c r="C64" i="14" s="1"/>
  <c r="F63" i="3"/>
  <c r="J49" i="14" s="1"/>
  <c r="F57" i="3"/>
  <c r="J43" i="14" s="1"/>
  <c r="F58" i="3"/>
  <c r="J44" i="14" s="1"/>
  <c r="F61" i="3"/>
  <c r="J47" i="14" s="1"/>
  <c r="F65" i="3"/>
  <c r="J51" i="14" s="1"/>
  <c r="F55" i="3"/>
  <c r="J41" i="14" s="1"/>
  <c r="F60" i="3"/>
  <c r="J46" i="14" s="1"/>
  <c r="F56" i="3"/>
  <c r="J42" i="14" s="1"/>
  <c r="F54" i="3"/>
  <c r="J40" i="14" s="1"/>
  <c r="F64" i="3"/>
  <c r="J50" i="14" s="1"/>
  <c r="E83" i="3"/>
  <c r="L47" i="14" s="1"/>
  <c r="E82" i="3"/>
  <c r="L46" i="14" s="1"/>
  <c r="E87" i="3"/>
  <c r="L51" i="14" s="1"/>
  <c r="E76" i="3"/>
  <c r="L40" i="14" s="1"/>
  <c r="E102" i="3"/>
  <c r="O44" i="14" s="1"/>
  <c r="E98" i="3"/>
  <c r="O40" i="14" s="1"/>
  <c r="E108" i="3"/>
  <c r="O50" i="14" s="1"/>
  <c r="F21" i="3"/>
  <c r="D51" i="14" s="1"/>
  <c r="F17" i="3"/>
  <c r="D47" i="14" s="1"/>
  <c r="F20" i="3"/>
  <c r="D50" i="14" s="1"/>
  <c r="F102" i="2"/>
  <c r="P27" i="14" s="1"/>
  <c r="F109" i="2"/>
  <c r="P34" i="14" s="1"/>
  <c r="F107" i="3"/>
  <c r="P49" i="14" s="1"/>
  <c r="F103" i="2"/>
  <c r="P28" i="14" s="1"/>
  <c r="F103" i="3"/>
  <c r="P45" i="14" s="1"/>
  <c r="F104" i="2"/>
  <c r="P29" i="14" s="1"/>
  <c r="F105" i="7"/>
  <c r="P115" i="14" s="1"/>
  <c r="F106" i="8"/>
  <c r="P150" i="14" s="1"/>
  <c r="F98" i="2"/>
  <c r="P23" i="14" s="1"/>
  <c r="F99" i="3"/>
  <c r="P41" i="14" s="1"/>
  <c r="F104" i="3"/>
  <c r="P46" i="14" s="1"/>
  <c r="F100" i="8"/>
  <c r="P144" i="14" s="1"/>
  <c r="F101" i="6"/>
  <c r="P94" i="14" s="1"/>
  <c r="F99" i="7"/>
  <c r="P109" i="14" s="1"/>
  <c r="E106" i="2"/>
  <c r="O31" i="14" s="1"/>
  <c r="E103" i="7"/>
  <c r="O113" i="14" s="1"/>
  <c r="E98" i="8"/>
  <c r="O142" i="14" s="1"/>
  <c r="E102" i="8"/>
  <c r="O146" i="14" s="1"/>
  <c r="E107" i="8"/>
  <c r="O151" i="14" s="1"/>
  <c r="E101" i="2"/>
  <c r="O26" i="14" s="1"/>
  <c r="E98" i="2"/>
  <c r="O23" i="14" s="1"/>
  <c r="E102" i="2"/>
  <c r="O27" i="14" s="1"/>
  <c r="E107" i="2"/>
  <c r="O32" i="14" s="1"/>
  <c r="E108" i="8"/>
  <c r="O152" i="14" s="1"/>
  <c r="E99" i="8"/>
  <c r="O143" i="14" s="1"/>
  <c r="E104" i="8"/>
  <c r="O148" i="14" s="1"/>
  <c r="E103" i="2"/>
  <c r="O28" i="14" s="1"/>
  <c r="E108" i="2"/>
  <c r="O33" i="14" s="1"/>
  <c r="E99" i="4"/>
  <c r="O58" i="14" s="1"/>
  <c r="E104" i="4"/>
  <c r="O63" i="14" s="1"/>
  <c r="E99" i="2"/>
  <c r="O24" i="14" s="1"/>
  <c r="F82" i="3"/>
  <c r="M46" i="14" s="1"/>
  <c r="F78" i="2"/>
  <c r="M25" i="14" s="1"/>
  <c r="F85" i="2"/>
  <c r="M32" i="14" s="1"/>
  <c r="F77" i="8"/>
  <c r="M143" i="14" s="1"/>
  <c r="F84" i="8"/>
  <c r="M150" i="14" s="1"/>
  <c r="F81" i="3"/>
  <c r="M45" i="14" s="1"/>
  <c r="F84" i="2"/>
  <c r="M31" i="14" s="1"/>
  <c r="F77" i="3"/>
  <c r="M41" i="14" s="1"/>
  <c r="F86" i="3"/>
  <c r="M50" i="14" s="1"/>
  <c r="F79" i="7"/>
  <c r="M111" i="14" s="1"/>
  <c r="F78" i="3"/>
  <c r="M42" i="14" s="1"/>
  <c r="F83" i="3"/>
  <c r="M47" i="14" s="1"/>
  <c r="F80" i="7"/>
  <c r="M112" i="14" s="1"/>
  <c r="E76" i="2"/>
  <c r="L23" i="14" s="1"/>
  <c r="E80" i="2"/>
  <c r="L27" i="14" s="1"/>
  <c r="E85" i="2"/>
  <c r="L32" i="14" s="1"/>
  <c r="E85" i="8"/>
  <c r="L151" i="14" s="1"/>
  <c r="E81" i="2"/>
  <c r="L28" i="14" s="1"/>
  <c r="E78" i="4"/>
  <c r="L59" i="14" s="1"/>
  <c r="E83" i="4"/>
  <c r="L64" i="14" s="1"/>
  <c r="E80" i="8"/>
  <c r="L146" i="14" s="1"/>
  <c r="E86" i="2"/>
  <c r="L33" i="14" s="1"/>
  <c r="E76" i="8"/>
  <c r="L142" i="14" s="1"/>
  <c r="E77" i="2"/>
  <c r="L24" i="14" s="1"/>
  <c r="E81" i="8"/>
  <c r="L147" i="14" s="1"/>
  <c r="F55" i="2"/>
  <c r="J24" i="14" s="1"/>
  <c r="F61" i="2"/>
  <c r="J30" i="14" s="1"/>
  <c r="F59" i="3"/>
  <c r="J45" i="14" s="1"/>
  <c r="F64" i="8"/>
  <c r="J152" i="14" s="1"/>
  <c r="F56" i="2"/>
  <c r="J25" i="14" s="1"/>
  <c r="F62" i="2"/>
  <c r="J31" i="14" s="1"/>
  <c r="F57" i="7"/>
  <c r="J111" i="14" s="1"/>
  <c r="F59" i="8"/>
  <c r="J147" i="14" s="1"/>
  <c r="F54" i="8"/>
  <c r="J142" i="14" s="1"/>
  <c r="F65" i="8"/>
  <c r="J153" i="14" s="1"/>
  <c r="F57" i="2"/>
  <c r="J26" i="14" s="1"/>
  <c r="E54" i="8"/>
  <c r="I142" i="14" s="1"/>
  <c r="E62" i="2"/>
  <c r="I31" i="14" s="1"/>
  <c r="E54" i="3"/>
  <c r="I40" i="14" s="1"/>
  <c r="E63" i="8"/>
  <c r="I151" i="14" s="1"/>
  <c r="F36" i="7"/>
  <c r="G112" i="14" s="1"/>
  <c r="F43" i="7"/>
  <c r="G119" i="14" s="1"/>
  <c r="F37" i="7"/>
  <c r="G113" i="14" s="1"/>
  <c r="F37" i="6"/>
  <c r="G96" i="14" s="1"/>
  <c r="F38" i="7"/>
  <c r="G114" i="14" s="1"/>
  <c r="F34" i="2"/>
  <c r="G25" i="14" s="1"/>
  <c r="F32" i="6"/>
  <c r="G91" i="14" s="1"/>
  <c r="F38" i="6"/>
  <c r="G97" i="14" s="1"/>
  <c r="F43" i="6"/>
  <c r="G102" i="14" s="1"/>
  <c r="F32" i="7"/>
  <c r="G108" i="14" s="1"/>
  <c r="F33" i="6"/>
  <c r="G92" i="14" s="1"/>
  <c r="F33" i="7"/>
  <c r="G109" i="14" s="1"/>
  <c r="F40" i="7"/>
  <c r="G116" i="14" s="1"/>
  <c r="F34" i="3"/>
  <c r="G42" i="14" s="1"/>
  <c r="F39" i="3"/>
  <c r="G47" i="14" s="1"/>
  <c r="F34" i="6"/>
  <c r="G93" i="14" s="1"/>
  <c r="E37" i="6"/>
  <c r="F96" i="14" s="1"/>
  <c r="E38" i="2"/>
  <c r="F29" i="14" s="1"/>
  <c r="E33" i="2"/>
  <c r="F24" i="14" s="1"/>
  <c r="E35" i="5"/>
  <c r="F77" i="14" s="1"/>
  <c r="E40" i="5"/>
  <c r="F82" i="14" s="1"/>
  <c r="E33" i="6"/>
  <c r="F92" i="14" s="1"/>
  <c r="E38" i="6"/>
  <c r="F97" i="14" s="1"/>
  <c r="E42" i="6"/>
  <c r="F101" i="14" s="1"/>
  <c r="E33" i="8"/>
  <c r="F143" i="14" s="1"/>
  <c r="E41" i="5"/>
  <c r="F83" i="14" s="1"/>
  <c r="E34" i="6"/>
  <c r="F93" i="14" s="1"/>
  <c r="E39" i="6"/>
  <c r="F98" i="14" s="1"/>
  <c r="F11" i="2"/>
  <c r="D24" i="14" s="1"/>
  <c r="F12" i="2"/>
  <c r="D25" i="14" s="1"/>
  <c r="F20" i="7"/>
  <c r="D118" i="14" s="1"/>
  <c r="F11" i="3"/>
  <c r="D41" i="14" s="1"/>
  <c r="F16" i="3"/>
  <c r="D46" i="14" s="1"/>
  <c r="F20" i="2"/>
  <c r="D33" i="14" s="1"/>
  <c r="F13" i="2"/>
  <c r="D26" i="14" s="1"/>
  <c r="F15" i="8"/>
  <c r="D147" i="14" s="1"/>
  <c r="F21" i="8"/>
  <c r="D153" i="14" s="1"/>
  <c r="F21" i="2"/>
  <c r="D34" i="14" s="1"/>
  <c r="F14" i="7"/>
  <c r="D112" i="14" s="1"/>
  <c r="F21" i="7"/>
  <c r="D119" i="14" s="1"/>
  <c r="F15" i="2"/>
  <c r="D28" i="14" s="1"/>
  <c r="F13" i="6"/>
  <c r="D94" i="14" s="1"/>
  <c r="F15" i="7"/>
  <c r="D113" i="14" s="1"/>
  <c r="F10" i="8"/>
  <c r="D142" i="14" s="1"/>
  <c r="F16" i="8"/>
  <c r="D148" i="14" s="1"/>
  <c r="F16" i="2"/>
  <c r="D29" i="14" s="1"/>
  <c r="F16" i="7"/>
  <c r="D114" i="14" s="1"/>
  <c r="F14" i="6"/>
  <c r="D95" i="14" s="1"/>
  <c r="E14" i="2"/>
  <c r="C27" i="14" s="1"/>
  <c r="E15" i="2"/>
  <c r="C28" i="14" s="1"/>
  <c r="E20" i="2"/>
  <c r="C33" i="14" s="1"/>
  <c r="E11" i="8"/>
  <c r="C143" i="14" s="1"/>
  <c r="E16" i="2"/>
  <c r="C29" i="14" s="1"/>
  <c r="E12" i="5"/>
  <c r="C76" i="14" s="1"/>
  <c r="E17" i="5"/>
  <c r="C81" i="14" s="1"/>
  <c r="E12" i="6"/>
  <c r="C93" i="14" s="1"/>
  <c r="E17" i="6"/>
  <c r="C98" i="14" s="1"/>
  <c r="F103" i="1"/>
  <c r="P11" i="14" s="1"/>
  <c r="F104" i="1"/>
  <c r="P12" i="14" s="1"/>
  <c r="F105" i="1"/>
  <c r="P13" i="14" s="1"/>
  <c r="F106" i="1"/>
  <c r="P14" i="14" s="1"/>
  <c r="E108" i="1"/>
  <c r="O16" i="14" s="1"/>
  <c r="E109" i="1"/>
  <c r="O17" i="14" s="1"/>
  <c r="E98" i="1"/>
  <c r="O6" i="14" s="1"/>
  <c r="E99" i="1"/>
  <c r="O7" i="14" s="1"/>
  <c r="E100" i="1"/>
  <c r="O8" i="14" s="1"/>
  <c r="E101" i="1"/>
  <c r="O9" i="14" s="1"/>
  <c r="E102" i="1"/>
  <c r="O10" i="14" s="1"/>
  <c r="E103" i="1"/>
  <c r="O11" i="14" s="1"/>
  <c r="E104" i="1"/>
  <c r="O12" i="14" s="1"/>
  <c r="E105" i="1"/>
  <c r="O13" i="14" s="1"/>
  <c r="F20" i="1"/>
  <c r="D16" i="14" s="1"/>
  <c r="F21" i="1"/>
  <c r="D17" i="14" s="1"/>
  <c r="F10" i="1"/>
  <c r="D6" i="14" s="1"/>
  <c r="F11" i="1"/>
  <c r="D7" i="14" s="1"/>
  <c r="F12" i="1"/>
  <c r="D8" i="14" s="1"/>
  <c r="F13" i="1"/>
  <c r="D9" i="14" s="1"/>
  <c r="F16" i="1"/>
  <c r="D12" i="14" s="1"/>
  <c r="E15" i="1"/>
  <c r="C11" i="14" s="1"/>
  <c r="E17" i="1"/>
  <c r="C13" i="14" s="1"/>
  <c r="E16" i="1"/>
  <c r="C12" i="14" s="1"/>
  <c r="E18" i="1"/>
  <c r="C14" i="14" s="1"/>
  <c r="E19" i="1"/>
  <c r="C15" i="14" s="1"/>
  <c r="E34" i="7"/>
  <c r="F110" i="14" s="1"/>
  <c r="E61" i="7"/>
  <c r="I115" i="14" s="1"/>
  <c r="E18" i="7"/>
  <c r="C116" i="14" s="1"/>
  <c r="E78" i="7"/>
  <c r="L110" i="14" s="1"/>
  <c r="E83" i="7"/>
  <c r="L115" i="14" s="1"/>
  <c r="E87" i="7"/>
  <c r="L119" i="14" s="1"/>
  <c r="E10" i="7"/>
  <c r="C108" i="14" s="1"/>
  <c r="E35" i="7"/>
  <c r="F111" i="14" s="1"/>
  <c r="E100" i="7"/>
  <c r="O110" i="14" s="1"/>
  <c r="E105" i="7"/>
  <c r="O115" i="14" s="1"/>
  <c r="E109" i="7"/>
  <c r="O119" i="14" s="1"/>
  <c r="E12" i="8"/>
  <c r="C144" i="14" s="1"/>
  <c r="E17" i="8"/>
  <c r="C149" i="14" s="1"/>
  <c r="E21" i="8"/>
  <c r="C153" i="14" s="1"/>
  <c r="E32" i="7"/>
  <c r="F108" i="14" s="1"/>
  <c r="E62" i="7"/>
  <c r="I116" i="14" s="1"/>
  <c r="E39" i="8"/>
  <c r="F149" i="14" s="1"/>
  <c r="E19" i="7"/>
  <c r="C117" i="14" s="1"/>
  <c r="E79" i="7"/>
  <c r="L111" i="14" s="1"/>
  <c r="E84" i="7"/>
  <c r="L116" i="14" s="1"/>
  <c r="E56" i="8"/>
  <c r="I144" i="14" s="1"/>
  <c r="E61" i="8"/>
  <c r="I149" i="14" s="1"/>
  <c r="E65" i="8"/>
  <c r="I153" i="14" s="1"/>
  <c r="E15" i="7"/>
  <c r="C113" i="14" s="1"/>
  <c r="E41" i="7"/>
  <c r="F117" i="14" s="1"/>
  <c r="E58" i="7"/>
  <c r="I112" i="14" s="1"/>
  <c r="E76" i="7"/>
  <c r="L108" i="14" s="1"/>
  <c r="E101" i="7"/>
  <c r="O111" i="14" s="1"/>
  <c r="E106" i="7"/>
  <c r="O116" i="14" s="1"/>
  <c r="E13" i="8"/>
  <c r="C145" i="14" s="1"/>
  <c r="E18" i="8"/>
  <c r="C150" i="14" s="1"/>
  <c r="E78" i="8"/>
  <c r="L144" i="14" s="1"/>
  <c r="E83" i="8"/>
  <c r="L149" i="14" s="1"/>
  <c r="E87" i="8"/>
  <c r="L153" i="14" s="1"/>
  <c r="E17" i="7"/>
  <c r="C115" i="14" s="1"/>
  <c r="E39" i="7"/>
  <c r="F115" i="14" s="1"/>
  <c r="E13" i="7"/>
  <c r="C111" i="14" s="1"/>
  <c r="E40" i="7"/>
  <c r="F116" i="14" s="1"/>
  <c r="E14" i="7"/>
  <c r="C112" i="14" s="1"/>
  <c r="E57" i="7"/>
  <c r="I111" i="14" s="1"/>
  <c r="E36" i="7"/>
  <c r="F112" i="14" s="1"/>
  <c r="E54" i="7"/>
  <c r="I108" i="14" s="1"/>
  <c r="E11" i="7"/>
  <c r="C109" i="14" s="1"/>
  <c r="E37" i="7"/>
  <c r="F113" i="14" s="1"/>
  <c r="E63" i="7"/>
  <c r="I117" i="14" s="1"/>
  <c r="E80" i="7"/>
  <c r="L112" i="14" s="1"/>
  <c r="E98" i="7"/>
  <c r="O108" i="14" s="1"/>
  <c r="E10" i="8"/>
  <c r="C142" i="14" s="1"/>
  <c r="E35" i="8"/>
  <c r="F145" i="14" s="1"/>
  <c r="E40" i="8"/>
  <c r="F150" i="14" s="1"/>
  <c r="E100" i="8"/>
  <c r="O144" i="14" s="1"/>
  <c r="E105" i="8"/>
  <c r="O149" i="14" s="1"/>
  <c r="E12" i="7"/>
  <c r="C110" i="14" s="1"/>
  <c r="E21" i="7"/>
  <c r="C119" i="14" s="1"/>
  <c r="E65" i="7"/>
  <c r="I119" i="14" s="1"/>
  <c r="E34" i="8"/>
  <c r="F144" i="14" s="1"/>
  <c r="E16" i="7"/>
  <c r="C114" i="14" s="1"/>
  <c r="E85" i="7"/>
  <c r="L117" i="14" s="1"/>
  <c r="E102" i="7"/>
  <c r="O112" i="14" s="1"/>
  <c r="E14" i="8"/>
  <c r="C146" i="14" s="1"/>
  <c r="E32" i="8"/>
  <c r="F142" i="14" s="1"/>
  <c r="E57" i="8"/>
  <c r="I145" i="14" s="1"/>
  <c r="E62" i="8"/>
  <c r="I150" i="14" s="1"/>
  <c r="E43" i="7"/>
  <c r="F119" i="14" s="1"/>
  <c r="E56" i="7"/>
  <c r="I110" i="14" s="1"/>
  <c r="E43" i="8"/>
  <c r="F153" i="14" s="1"/>
  <c r="E33" i="7"/>
  <c r="F109" i="14" s="1"/>
  <c r="E59" i="7"/>
  <c r="I113" i="14" s="1"/>
  <c r="E38" i="7"/>
  <c r="F114" i="14" s="1"/>
  <c r="E79" i="8"/>
  <c r="L145" i="14" s="1"/>
  <c r="E39" i="2"/>
  <c r="F30" i="14" s="1"/>
  <c r="E43" i="2"/>
  <c r="F34" i="14" s="1"/>
  <c r="E61" i="2"/>
  <c r="I30" i="14" s="1"/>
  <c r="E18" i="2"/>
  <c r="C31" i="14" s="1"/>
  <c r="E87" i="2"/>
  <c r="L34" i="14" s="1"/>
  <c r="E34" i="2"/>
  <c r="F25" i="14" s="1"/>
  <c r="E78" i="2"/>
  <c r="L25" i="14" s="1"/>
  <c r="E10" i="2"/>
  <c r="C23" i="14" s="1"/>
  <c r="E100" i="2"/>
  <c r="O25" i="14" s="1"/>
  <c r="E105" i="2"/>
  <c r="O30" i="14" s="1"/>
  <c r="E12" i="2"/>
  <c r="C25" i="14" s="1"/>
  <c r="E17" i="2"/>
  <c r="C30" i="14" s="1"/>
  <c r="E21" i="2"/>
  <c r="C34" i="14" s="1"/>
  <c r="E56" i="2"/>
  <c r="I25" i="14" s="1"/>
  <c r="E65" i="2"/>
  <c r="I34" i="14" s="1"/>
  <c r="E13" i="2"/>
  <c r="C26" i="14" s="1"/>
  <c r="E35" i="2"/>
  <c r="F26" i="14" s="1"/>
  <c r="E40" i="2"/>
  <c r="F31" i="14" s="1"/>
  <c r="E57" i="2"/>
  <c r="I26" i="14" s="1"/>
  <c r="N18" i="14" l="1"/>
  <c r="E86" i="14"/>
  <c r="M52" i="14"/>
  <c r="E120" i="14"/>
  <c r="Q18" i="14"/>
  <c r="O86" i="14"/>
  <c r="E222" i="14"/>
  <c r="N35" i="14"/>
  <c r="Q222" i="14"/>
  <c r="H35" i="14"/>
  <c r="H86" i="14"/>
  <c r="Q154" i="14"/>
  <c r="K205" i="14"/>
  <c r="L171" i="14"/>
  <c r="P154" i="14"/>
  <c r="C103" i="14"/>
  <c r="F103" i="14"/>
  <c r="M222" i="14"/>
  <c r="F154" i="14"/>
  <c r="P18" i="14"/>
  <c r="K154" i="14"/>
  <c r="E103" i="14"/>
  <c r="K137" i="14"/>
  <c r="Q137" i="14"/>
  <c r="P52" i="14"/>
  <c r="J69" i="14"/>
  <c r="Q205" i="14"/>
  <c r="J35" i="14"/>
  <c r="O205" i="14"/>
  <c r="Q52" i="14"/>
  <c r="H222" i="14"/>
  <c r="F86" i="14"/>
  <c r="M137" i="14"/>
  <c r="F35" i="14"/>
  <c r="G35" i="14"/>
  <c r="C69" i="14"/>
  <c r="J205" i="14"/>
  <c r="E154" i="14"/>
  <c r="H171" i="14"/>
  <c r="M171" i="14"/>
  <c r="I52" i="14"/>
  <c r="P35" i="14"/>
  <c r="E205" i="14"/>
  <c r="D52" i="14"/>
  <c r="F137" i="14"/>
  <c r="D86" i="14"/>
  <c r="Q69" i="14"/>
  <c r="P137" i="14"/>
  <c r="I103" i="14"/>
  <c r="N222" i="14"/>
  <c r="K120" i="14"/>
  <c r="G154" i="14"/>
  <c r="C154" i="14"/>
  <c r="P69" i="14"/>
  <c r="E171" i="14"/>
  <c r="O120" i="14"/>
  <c r="O35" i="14"/>
  <c r="J120" i="14"/>
  <c r="D120" i="14"/>
  <c r="L120" i="14"/>
  <c r="K35" i="14"/>
  <c r="J171" i="14"/>
  <c r="O103" i="14"/>
  <c r="N188" i="14"/>
  <c r="I35" i="14"/>
  <c r="I205" i="14"/>
  <c r="J188" i="14"/>
  <c r="M154" i="14"/>
  <c r="D35" i="14"/>
  <c r="L222" i="14"/>
  <c r="K103" i="14"/>
  <c r="K69" i="14"/>
  <c r="J137" i="14"/>
  <c r="O52" i="14"/>
  <c r="C86" i="14"/>
  <c r="P222" i="14"/>
  <c r="F188" i="14"/>
  <c r="K222" i="14"/>
  <c r="K188" i="14"/>
  <c r="E18" i="14"/>
  <c r="M35" i="14"/>
  <c r="D205" i="14"/>
  <c r="G52" i="14"/>
  <c r="G222" i="14"/>
  <c r="H154" i="14"/>
  <c r="F171" i="14"/>
  <c r="D188" i="14"/>
  <c r="N120" i="14"/>
  <c r="I154" i="14"/>
  <c r="N154" i="14"/>
  <c r="D154" i="14"/>
  <c r="C171" i="14"/>
  <c r="E137" i="14"/>
  <c r="O222" i="14"/>
  <c r="N205" i="14"/>
  <c r="K18" i="14"/>
  <c r="M120" i="14"/>
  <c r="N52" i="14"/>
  <c r="D222" i="14"/>
  <c r="I86" i="14"/>
  <c r="H18" i="14"/>
  <c r="E188" i="14"/>
  <c r="P86" i="14"/>
  <c r="F222" i="14"/>
  <c r="G103" i="14"/>
  <c r="L154" i="14"/>
  <c r="L52" i="14"/>
  <c r="H188" i="14"/>
  <c r="K86" i="14"/>
  <c r="I69" i="14"/>
  <c r="N69" i="14"/>
  <c r="P205" i="14"/>
  <c r="L103" i="14"/>
  <c r="O188" i="14"/>
  <c r="G120" i="14"/>
  <c r="M69" i="14"/>
  <c r="P188" i="14"/>
  <c r="M103" i="14"/>
  <c r="Q103" i="14"/>
  <c r="H69" i="14"/>
  <c r="K171" i="14"/>
  <c r="E69" i="14"/>
  <c r="I18" i="14"/>
  <c r="L69" i="14"/>
  <c r="G69" i="14"/>
  <c r="K52" i="14"/>
  <c r="L205" i="14"/>
  <c r="J103" i="14"/>
  <c r="C120" i="14"/>
  <c r="J154" i="14"/>
  <c r="O154" i="14"/>
  <c r="C35" i="14"/>
  <c r="I120" i="14"/>
  <c r="P103" i="14"/>
  <c r="E35" i="14"/>
  <c r="M205" i="14"/>
  <c r="H205" i="14"/>
  <c r="C188" i="14"/>
  <c r="L188" i="14"/>
  <c r="F69" i="14"/>
  <c r="G205" i="14"/>
  <c r="N137" i="14"/>
  <c r="Q171" i="14"/>
  <c r="I171" i="14"/>
  <c r="L35" i="14"/>
  <c r="O18" i="14"/>
  <c r="G137" i="14"/>
  <c r="G171" i="14"/>
  <c r="J222" i="14"/>
  <c r="N103" i="14"/>
  <c r="E52" i="14"/>
  <c r="Q188" i="14"/>
  <c r="J18" i="14"/>
  <c r="M188" i="14"/>
  <c r="Q120" i="14"/>
  <c r="I222" i="14"/>
  <c r="H120" i="14"/>
  <c r="C137" i="14"/>
  <c r="N171" i="14"/>
  <c r="P171" i="14"/>
  <c r="C222" i="14"/>
  <c r="F52" i="14"/>
  <c r="H52" i="14"/>
  <c r="P120" i="14"/>
  <c r="D137" i="14"/>
  <c r="F120" i="14"/>
  <c r="D18" i="14"/>
  <c r="J52" i="14"/>
  <c r="O69" i="14"/>
  <c r="N86" i="14"/>
  <c r="G18" i="14"/>
  <c r="Q35" i="14"/>
  <c r="D103" i="14"/>
  <c r="I137" i="14"/>
  <c r="C18" i="14"/>
  <c r="D171" i="14"/>
  <c r="Q86" i="14"/>
  <c r="J86" i="14"/>
  <c r="O171" i="14"/>
  <c r="H103" i="14"/>
  <c r="H137" i="14"/>
  <c r="F205" i="14"/>
  <c r="B98" i="1"/>
  <c r="B76" i="1"/>
  <c r="B54" i="1"/>
  <c r="B32" i="1"/>
  <c r="B10" i="1"/>
</calcChain>
</file>

<file path=xl/sharedStrings.xml><?xml version="1.0" encoding="utf-8"?>
<sst xmlns="http://schemas.openxmlformats.org/spreadsheetml/2006/main" count="3423" uniqueCount="88">
  <si>
    <t>MYT Petition Formats- Generation</t>
  </si>
  <si>
    <t>Form 16:  Fuel Utilisation Plan</t>
  </si>
  <si>
    <t>FY 2025-26</t>
  </si>
  <si>
    <t>Sr. No.</t>
  </si>
  <si>
    <t>Name of Generating Station/Unit</t>
  </si>
  <si>
    <t>Month</t>
  </si>
  <si>
    <t>Fuel Requirement of Each Unit/Station (MT, MCM)</t>
  </si>
  <si>
    <t>Details of Contracted Source</t>
  </si>
  <si>
    <t>Alternate Arrangement in case of Shortage</t>
  </si>
  <si>
    <t>Plan for Swapping of Fuel Source for Optimizing Cost</t>
  </si>
  <si>
    <t>Net Cost Savings in Variable cost after optimum Utilisation</t>
  </si>
  <si>
    <t>Name of Source</t>
  </si>
  <si>
    <t>Annual Contracted Quantity</t>
  </si>
  <si>
    <t>Variable Cost per Unit</t>
  </si>
  <si>
    <t>Estimated Availability</t>
  </si>
  <si>
    <t xml:space="preserve">Expected Shortage </t>
  </si>
  <si>
    <t>Name of Alternate Source</t>
  </si>
  <si>
    <t>Expected Rate of Alternate Source</t>
  </si>
  <si>
    <t>Impact on Variable Cost per unit</t>
  </si>
  <si>
    <t>Apr</t>
  </si>
  <si>
    <t>May</t>
  </si>
  <si>
    <t>Jun</t>
  </si>
  <si>
    <t>July</t>
  </si>
  <si>
    <t>Aug</t>
  </si>
  <si>
    <t>Sep</t>
  </si>
  <si>
    <t>Oct</t>
  </si>
  <si>
    <t xml:space="preserve">Nov </t>
  </si>
  <si>
    <t>Dec</t>
  </si>
  <si>
    <t>Jan</t>
  </si>
  <si>
    <t>Feb</t>
  </si>
  <si>
    <t>Mar</t>
  </si>
  <si>
    <r>
      <rPr>
        <b/>
        <sz val="11"/>
        <rFont val="Times New Roman"/>
        <family val="1"/>
      </rPr>
      <t>Note</t>
    </r>
    <r>
      <rPr>
        <sz val="11"/>
        <rFont val="Times New Roman"/>
        <family val="1"/>
      </rPr>
      <t>: 1. Fuel quantum is to be allocated to different generating Stations/Units in accordance with the merit order of different generation Stations/Units in terms of variable cost</t>
    </r>
  </si>
  <si>
    <t xml:space="preserve">          2. Least cost generating Stations/Units should be operated at maximum availability and other generating Stations/Units should be operated at maximum availability thereafter in the ascending order of variable cost</t>
  </si>
  <si>
    <t xml:space="preserve">          3. Fuel Utilisation Plan shall be prepared based on past data and reasonable assumptions for future</t>
  </si>
  <si>
    <t xml:space="preserve">       4. Fuel Utilisation Plan to be submitted for each fuel separately</t>
  </si>
  <si>
    <t>FY 2026-27</t>
  </si>
  <si>
    <t>FY 2027-28</t>
  </si>
  <si>
    <t>FY 2028-29</t>
  </si>
  <si>
    <t>FY 2029-30</t>
  </si>
  <si>
    <t>Bhusawal 3</t>
  </si>
  <si>
    <t>Raw</t>
  </si>
  <si>
    <t>Washed</t>
  </si>
  <si>
    <t>Imported</t>
  </si>
  <si>
    <t>WCL</t>
  </si>
  <si>
    <t xml:space="preserve">MSPGCL will make rigorous pursuasion with coal companies to ensure better realisation. However, based on past trends a 20% shortfall in realisation may be there. However, the actual/real time shortage will depend on issues in supply by CIL, backing down given by SLDC, renewable penetration and demand of MSEDCL. In case of shortages due to lower realisation of coal from WCL, additional tieups may be undertaken. </t>
  </si>
  <si>
    <t>MSPGCL will make rigorous pursuasion with coal companies to ensure better realisation. However, based on past trends a 20% shortfall in realisation may be there. However, the actual/real time shortage will depend on issues in supply by CIL, backing down given by SLDC, renewable penetration and demand of MSEDCL. In case of shortages due to lower realisation of coal from WCL, additional tieups may be undertaken.</t>
  </si>
  <si>
    <t>Additional MOU with WCL/ SCCL can be considered. 
Imported Coal quantum may be increased from 3 MMT to additional ~1 MMT (4 MMT overall)</t>
  </si>
  <si>
    <t>Bhusawal 4,5</t>
  </si>
  <si>
    <t>CSTPS 3-7</t>
  </si>
  <si>
    <t>CSTPS 8,9,10</t>
  </si>
  <si>
    <t>KPKD 1-4</t>
  </si>
  <si>
    <t>KPKD 5</t>
  </si>
  <si>
    <t>Koradi 6</t>
  </si>
  <si>
    <t>Koradi 8,9,10</t>
  </si>
  <si>
    <t>Nashik 3-5</t>
  </si>
  <si>
    <t>Parli 6,7</t>
  </si>
  <si>
    <t>Parli 8</t>
  </si>
  <si>
    <t>Parli 3,4</t>
  </si>
  <si>
    <t>Bhusawal 6</t>
  </si>
  <si>
    <t>For Justification, kindly refer to the details provided in the Fuel Utilisation Chapter in the petition. Primafacies, the cost of coal availability has shifted more towards Mine specific, cost plus, washed and costly SCCL coal. Distance from coal source becomes paramount in such case and accordingly, the fuel utilisation plan proposes to balance the energy charges. This also needs to be seen from overall power procurement basket of MSEDCL. In case cheaper coal is allocated to coal stations near the mines, and cost plus coal is sent to other stations, this may lead to very high variable cost for such far off stations. In merit order dispatch, this may bring an otherwise costly generator to get dispatchedm, which may not be in the overall interest of state. Accordingly, Mahagenco has rationaled its portfolio such the overall power generation cost of portfolio remains balanced.</t>
  </si>
  <si>
    <t>WCL, MCL, SECL, Imported</t>
  </si>
  <si>
    <t>WCL, MCL, SECL, Washed, Imported</t>
  </si>
  <si>
    <t>WCL, MCL, SECL, SCCL, Washed, Imported</t>
  </si>
  <si>
    <t>WCL, MCL, SECL, SCCL, GP II, Washed, Imported</t>
  </si>
  <si>
    <t>WCL, SCCL</t>
  </si>
  <si>
    <t>WCL, MCL, Imported</t>
  </si>
  <si>
    <t>Bhusawal 4-5</t>
  </si>
  <si>
    <t>CSTPS 8-9</t>
  </si>
  <si>
    <t>Kpkd 1-4</t>
  </si>
  <si>
    <t>Kpkd 5</t>
  </si>
  <si>
    <t>Paras 3-4</t>
  </si>
  <si>
    <t>Chandrapur 3-7</t>
  </si>
  <si>
    <t>Chandrapur 8-9</t>
  </si>
  <si>
    <t>Khaperkheda 1-4</t>
  </si>
  <si>
    <t>Khaperkheda 5</t>
  </si>
  <si>
    <t>Paras 3,4</t>
  </si>
  <si>
    <t>FY2025-26</t>
  </si>
  <si>
    <t>FY2026-27</t>
  </si>
  <si>
    <t>FY2027-28</t>
  </si>
  <si>
    <t>FY2028-29</t>
  </si>
  <si>
    <t>FY2029-30</t>
  </si>
  <si>
    <t>Total</t>
  </si>
  <si>
    <t>MT</t>
  </si>
  <si>
    <t>FUEL REQUIREMENT OF EACH STATION</t>
  </si>
  <si>
    <t>Uran</t>
  </si>
  <si>
    <t>GAIL</t>
  </si>
  <si>
    <t>Additional gas from GAIL can be considered</t>
  </si>
  <si>
    <t>MSPGCL will make rigorous pursuasion with GAIL to ensure better realisation.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</si>
</sst>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_ * #,##0_ ;_ * \-#,##0_ ;_ * &quot;-&quot;??_ ;_ @_ "/>
  </numFmts>
  <fonts count="1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b/>
      <u/>
      <sz val="11"/>
      <name val="Times New Roman"/>
      <family val="1"/>
    </font>
    <font>
      <sz val="11"/>
      <color theme="1"/>
      <name val="Times New Roman"/>
      <family val="1"/>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s>
  <fills count="5">
    <fill>
      <patternFill patternType="none"/>
    </fill>
    <fill>
      <patternFill patternType="gray125"/>
    </fill>
    <fill>
      <patternFill patternType="solid">
        <fgColor indexed="47"/>
        <bgColor indexed="64"/>
      </patternFill>
    </fill>
    <fill>
      <patternFill patternType="solid">
        <fgColor theme="5"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3" fillId="0" borderId="0" applyFont="0" applyFill="0" applyBorder="0" applyAlignment="0" applyProtection="0"/>
    <xf numFmtId="0" fontId="4" fillId="0" borderId="0">
      <alignment vertical="center"/>
    </xf>
    <xf numFmtId="0" fontId="4"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cellStyleXfs>
  <cellXfs count="80">
    <xf numFmtId="0" fontId="0" fillId="0" borderId="0" xfId="0"/>
    <xf numFmtId="0" fontId="5" fillId="0" borderId="0" xfId="2" applyFont="1" applyAlignment="1">
      <alignment horizontal="centerContinuous" vertical="center"/>
    </xf>
    <xf numFmtId="0" fontId="6" fillId="0" borderId="0" xfId="3" applyFont="1" applyAlignment="1">
      <alignment horizontal="centerContinuous"/>
    </xf>
    <xf numFmtId="0" fontId="6" fillId="0" borderId="0" xfId="0" applyFont="1"/>
    <xf numFmtId="0" fontId="5" fillId="0" borderId="0" xfId="3" applyFont="1" applyAlignment="1">
      <alignment horizontal="centerContinuous" vertical="top"/>
    </xf>
    <xf numFmtId="0" fontId="6" fillId="0" borderId="0" xfId="3" applyFont="1" applyAlignment="1">
      <alignment horizontal="centerContinuous" vertical="top"/>
    </xf>
    <xf numFmtId="0" fontId="5" fillId="0" borderId="0" xfId="3" applyFont="1" applyAlignment="1">
      <alignment horizontal="centerContinuous"/>
    </xf>
    <xf numFmtId="0" fontId="6" fillId="0" borderId="0" xfId="2" applyFont="1">
      <alignment vertical="center"/>
    </xf>
    <xf numFmtId="0" fontId="7" fillId="0" borderId="0" xfId="2" applyFont="1" applyAlignment="1">
      <alignment horizontal="left" vertical="center"/>
    </xf>
    <xf numFmtId="0" fontId="5" fillId="2" borderId="3"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8" fillId="0" borderId="3" xfId="4" applyFont="1" applyBorder="1" applyAlignment="1">
      <alignment horizontal="center" vertical="center"/>
    </xf>
    <xf numFmtId="0" fontId="8" fillId="0" borderId="3" xfId="4" applyFont="1" applyBorder="1" applyAlignment="1">
      <alignment vertical="center"/>
    </xf>
    <xf numFmtId="164" fontId="6" fillId="0" borderId="3" xfId="5" applyFont="1" applyFill="1" applyBorder="1" applyAlignment="1">
      <alignment vertical="center"/>
    </xf>
    <xf numFmtId="0" fontId="6" fillId="0" borderId="3" xfId="0" applyFont="1" applyBorder="1"/>
    <xf numFmtId="9" fontId="6" fillId="0" borderId="1" xfId="3" applyNumberFormat="1" applyFont="1" applyFill="1" applyBorder="1" applyAlignment="1">
      <alignment vertical="center"/>
    </xf>
    <xf numFmtId="0" fontId="6" fillId="0" borderId="5" xfId="3" applyFont="1" applyFill="1" applyBorder="1" applyAlignment="1">
      <alignment vertical="center"/>
    </xf>
    <xf numFmtId="165" fontId="8" fillId="0" borderId="3" xfId="4" applyNumberFormat="1" applyFont="1" applyBorder="1" applyAlignment="1">
      <alignment vertical="center"/>
    </xf>
    <xf numFmtId="43" fontId="6" fillId="0" borderId="5" xfId="1" applyFont="1" applyFill="1" applyBorder="1" applyAlignment="1">
      <alignment vertical="center"/>
    </xf>
    <xf numFmtId="165" fontId="6" fillId="0" borderId="5" xfId="1" applyNumberFormat="1" applyFont="1" applyFill="1" applyBorder="1" applyAlignment="1">
      <alignment vertical="center"/>
    </xf>
    <xf numFmtId="0" fontId="6" fillId="0" borderId="0" xfId="3" applyFont="1"/>
    <xf numFmtId="0" fontId="6" fillId="0" borderId="3" xfId="3" applyFont="1" applyBorder="1"/>
    <xf numFmtId="165" fontId="6" fillId="0" borderId="5" xfId="6" applyNumberFormat="1" applyFont="1" applyFill="1" applyBorder="1" applyAlignment="1">
      <alignment vertical="center"/>
    </xf>
    <xf numFmtId="0" fontId="6" fillId="0" borderId="0" xfId="3" applyFont="1" applyAlignment="1">
      <alignment horizontal="centerContinuous" wrapText="1"/>
    </xf>
    <xf numFmtId="0" fontId="6" fillId="0" borderId="0" xfId="3" applyFont="1" applyAlignment="1">
      <alignment horizontal="centerContinuous" vertical="top" wrapText="1"/>
    </xf>
    <xf numFmtId="0" fontId="5" fillId="0" borderId="0" xfId="3" applyFont="1" applyAlignment="1">
      <alignment horizontal="centerContinuous" wrapText="1"/>
    </xf>
    <xf numFmtId="0" fontId="6" fillId="0" borderId="0" xfId="2" applyFont="1" applyAlignment="1">
      <alignment vertical="center" wrapText="1"/>
    </xf>
    <xf numFmtId="0" fontId="6" fillId="0" borderId="0" xfId="0" applyFont="1" applyAlignment="1">
      <alignment wrapText="1"/>
    </xf>
    <xf numFmtId="0" fontId="6" fillId="0" borderId="0" xfId="3" applyFont="1" applyAlignment="1">
      <alignment wrapText="1"/>
    </xf>
    <xf numFmtId="0" fontId="10" fillId="0" borderId="0" xfId="0" applyFont="1" applyAlignment="1">
      <alignment vertical="center"/>
    </xf>
    <xf numFmtId="165" fontId="10" fillId="0" borderId="0" xfId="1" applyNumberFormat="1" applyFont="1" applyAlignment="1">
      <alignment vertical="center"/>
    </xf>
    <xf numFmtId="0" fontId="11" fillId="0" borderId="0" xfId="0" applyFont="1" applyAlignment="1">
      <alignment vertical="center"/>
    </xf>
    <xf numFmtId="165" fontId="10" fillId="0" borderId="3" xfId="1" applyNumberFormat="1" applyFont="1" applyBorder="1" applyAlignment="1">
      <alignment vertical="center"/>
    </xf>
    <xf numFmtId="165" fontId="11" fillId="0" borderId="3" xfId="1" applyNumberFormat="1" applyFont="1" applyBorder="1" applyAlignment="1">
      <alignment vertical="center"/>
    </xf>
    <xf numFmtId="165" fontId="10" fillId="3" borderId="3" xfId="1" applyNumberFormat="1" applyFont="1" applyFill="1" applyBorder="1" applyAlignment="1">
      <alignment horizontal="center" vertical="center" wrapText="1"/>
    </xf>
    <xf numFmtId="165" fontId="10" fillId="4" borderId="3" xfId="1" applyNumberFormat="1" applyFont="1" applyFill="1" applyBorder="1" applyAlignment="1">
      <alignment vertical="center"/>
    </xf>
    <xf numFmtId="165" fontId="10" fillId="4" borderId="0" xfId="1" applyNumberFormat="1" applyFont="1" applyFill="1" applyAlignment="1">
      <alignment vertical="center"/>
    </xf>
    <xf numFmtId="165" fontId="11" fillId="4" borderId="3" xfId="1" applyNumberFormat="1" applyFont="1" applyFill="1" applyBorder="1" applyAlignment="1">
      <alignment vertical="center"/>
    </xf>
    <xf numFmtId="165" fontId="10" fillId="0" borderId="0" xfId="1" applyNumberFormat="1" applyFont="1" applyFill="1" applyAlignment="1">
      <alignment vertical="center"/>
    </xf>
    <xf numFmtId="165" fontId="10" fillId="0" borderId="3" xfId="1" applyNumberFormat="1" applyFont="1" applyFill="1" applyBorder="1" applyAlignment="1">
      <alignment vertical="center"/>
    </xf>
    <xf numFmtId="165" fontId="11" fillId="0" borderId="3" xfId="1" applyNumberFormat="1" applyFont="1" applyFill="1" applyBorder="1" applyAlignment="1">
      <alignment vertical="center"/>
    </xf>
    <xf numFmtId="0" fontId="11" fillId="0" borderId="0" xfId="0" applyFont="1" applyAlignment="1">
      <alignment horizontal="left" vertical="center"/>
    </xf>
    <xf numFmtId="0" fontId="1" fillId="0" borderId="3" xfId="4" applyFont="1" applyBorder="1" applyAlignment="1">
      <alignment horizontal="left" vertical="center"/>
    </xf>
    <xf numFmtId="0" fontId="9" fillId="0" borderId="3" xfId="4" applyFont="1" applyFill="1" applyBorder="1" applyAlignment="1">
      <alignment horizontal="left" vertical="center"/>
    </xf>
    <xf numFmtId="0" fontId="10" fillId="0" borderId="0" xfId="0" applyFont="1" applyAlignment="1">
      <alignment horizontal="left" vertical="center"/>
    </xf>
    <xf numFmtId="0" fontId="9" fillId="4" borderId="3" xfId="4" applyFont="1" applyFill="1" applyBorder="1" applyAlignment="1">
      <alignment horizontal="left" vertical="center"/>
    </xf>
    <xf numFmtId="0" fontId="10" fillId="4" borderId="0" xfId="0" applyFont="1" applyFill="1" applyAlignment="1">
      <alignment horizontal="left" vertical="center"/>
    </xf>
    <xf numFmtId="0" fontId="11" fillId="4"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left" vertical="center"/>
    </xf>
    <xf numFmtId="165" fontId="12" fillId="0" borderId="0" xfId="1" applyNumberFormat="1" applyFont="1" applyAlignment="1">
      <alignment horizontal="right" vertical="center"/>
    </xf>
    <xf numFmtId="0" fontId="7" fillId="0" borderId="0" xfId="2" applyFont="1" applyAlignment="1">
      <alignment horizontal="left" vertical="center"/>
    </xf>
    <xf numFmtId="0" fontId="5" fillId="2" borderId="3" xfId="2" applyFont="1" applyFill="1" applyBorder="1" applyAlignment="1">
      <alignment horizontal="center" vertical="center" wrapText="1"/>
    </xf>
    <xf numFmtId="165" fontId="10" fillId="3" borderId="3" xfId="1" applyNumberFormat="1" applyFont="1" applyFill="1" applyBorder="1" applyAlignment="1">
      <alignment horizontal="center" vertical="center"/>
    </xf>
    <xf numFmtId="0" fontId="10" fillId="3" borderId="3" xfId="0" applyFont="1" applyFill="1" applyBorder="1" applyAlignment="1">
      <alignment horizontal="left" vertical="center"/>
    </xf>
    <xf numFmtId="165" fontId="11" fillId="0" borderId="0" xfId="1" applyNumberFormat="1" applyFont="1" applyAlignment="1">
      <alignment horizontal="center" vertical="center"/>
    </xf>
    <xf numFmtId="0" fontId="6" fillId="0" borderId="0" xfId="0" applyFont="1" applyAlignment="1">
      <alignment horizontal="left" vertical="top" wrapText="1"/>
    </xf>
    <xf numFmtId="164" fontId="6" fillId="0" borderId="1" xfId="5" applyFont="1" applyFill="1" applyBorder="1" applyAlignment="1">
      <alignment horizontal="center" vertical="center"/>
    </xf>
    <xf numFmtId="164" fontId="6" fillId="0" borderId="5" xfId="5" applyFont="1" applyFill="1" applyBorder="1" applyAlignment="1">
      <alignment horizontal="center" vertical="center"/>
    </xf>
    <xf numFmtId="164" fontId="6" fillId="0" borderId="4" xfId="5" applyFont="1" applyFill="1" applyBorder="1" applyAlignment="1">
      <alignment horizontal="center" vertical="center"/>
    </xf>
    <xf numFmtId="0" fontId="8" fillId="0" borderId="1" xfId="4" applyFont="1" applyBorder="1" applyAlignment="1">
      <alignment horizontal="center" vertical="center"/>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6" fillId="0" borderId="1"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5" fillId="2" borderId="1"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7" fillId="0" borderId="0" xfId="2" applyFont="1" applyAlignment="1">
      <alignment horizontal="left" vertical="center"/>
    </xf>
    <xf numFmtId="0" fontId="5" fillId="2" borderId="3" xfId="2" applyFont="1" applyFill="1" applyBorder="1" applyAlignment="1">
      <alignment horizontal="center" vertical="center" wrapText="1"/>
    </xf>
    <xf numFmtId="0" fontId="6" fillId="0" borderId="1" xfId="3" applyFont="1" applyBorder="1" applyAlignment="1">
      <alignment horizontal="left" vertical="top" wrapText="1"/>
    </xf>
    <xf numFmtId="0" fontId="6" fillId="0" borderId="5" xfId="3" applyFont="1" applyBorder="1" applyAlignment="1">
      <alignment horizontal="left" vertical="top" wrapText="1"/>
    </xf>
    <xf numFmtId="0" fontId="6" fillId="0" borderId="4" xfId="3" applyFont="1" applyBorder="1" applyAlignment="1">
      <alignment horizontal="left" vertical="top" wrapText="1"/>
    </xf>
    <xf numFmtId="0" fontId="5" fillId="2" borderId="2"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8" fillId="0" borderId="1" xfId="4" applyFont="1" applyBorder="1" applyAlignment="1">
      <alignment horizontal="center" vertical="center" wrapText="1"/>
    </xf>
    <xf numFmtId="0" fontId="8" fillId="0" borderId="5" xfId="4" applyFont="1" applyBorder="1" applyAlignment="1">
      <alignment horizontal="center" vertical="center" wrapText="1"/>
    </xf>
    <xf numFmtId="0" fontId="8" fillId="0" borderId="4" xfId="4" applyFont="1" applyBorder="1" applyAlignment="1">
      <alignment horizontal="center" vertical="center" wrapText="1"/>
    </xf>
    <xf numFmtId="0" fontId="6" fillId="0" borderId="0" xfId="3" applyFont="1" applyAlignment="1">
      <alignment horizontal="left" vertical="top" wrapText="1"/>
    </xf>
  </cellXfs>
  <cellStyles count="9">
    <cellStyle name="Comma" xfId="1" builtinId="3"/>
    <cellStyle name="Comma 11 2" xfId="5"/>
    <cellStyle name="Comma 2" xfId="6"/>
    <cellStyle name="Comma 4" xfId="7"/>
    <cellStyle name="Normal" xfId="0" builtinId="0"/>
    <cellStyle name="Normal 15" xfId="4"/>
    <cellStyle name="Normal 2" xfId="3"/>
    <cellStyle name="Normal_FORMATS 5 YEAR ALOKE 2" xfId="2"/>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tabank\1-Projects%20In%20Hand\DFID\ARR%202003-04\Arr%20Petition%202003-04\For%20Submission\ARR%20Forms%20For%20Submiss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anurag\My%20Documents\petitions\Petition%20for%20trans%20ARR.doc\Databank\1-Projects%20In%20Hand\DFID\ARR%202003-04\Arr%20Petition%202003-04\For%20Submission\ARR%20Forms%20For%20Submiss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ameer's%20folder\MSEB\Tariff%20Filing%202003-04\Outputs\Models\Working%20Models\old\Dispatch%20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RID%20Energy\Work\MSPGCL%20True%20Up%20Fy%202010-11\Earlier%20Orders\EXCEL%20MODELS%20FINAL\PwC_MSPGCL_20.12.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erver\btps%20temp%20data\EFFY\Effy-Cost%20DD\Yearly%20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erver\Users\skedia\Documents\MSPGCL%20FY12%20ARR%20Petition%20and%20Model%2031Mar11\ARR%20formats%20SM%2029Mar1940_ol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126\perf\Performance\PERFORMANCE\CE_FILE\Erai_dam\Water%20_balance_Dec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erver\Users\skedia\Desktop\MSPGCL%20Main%20Folder\Revised%20True-up%20&amp;%20APR\Workings\Annexure%202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REL"/>
      <sheetName val="03-04|71"/>
      <sheetName val="03-04|72"/>
      <sheetName val="03-04|74"/>
      <sheetName val="03-04|75"/>
      <sheetName val="03-04|76"/>
      <sheetName val="03-04|77"/>
      <sheetName val="03-04|79"/>
      <sheetName val="03-04|83"/>
      <sheetName val="03-04|Master"/>
      <sheetName val="A 3.7"/>
      <sheetName val="CE"/>
      <sheetName val="201-04REL-Final"/>
      <sheetName val="A_3_7"/>
      <sheetName val="Metro consind updation sheet"/>
      <sheetName val="Dom"/>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 val="????(?????)"/>
      <sheetName val="po-log - curr. rate"/>
      <sheetName val="teo model"/>
      <sheetName val="Mas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form_x0000_"/>
      <sheetName val="04REL"/>
      <sheetName val="Sept "/>
      <sheetName val="7"/>
      <sheetName val="Salient1"/>
      <sheetName val="Labour charges"/>
      <sheetName val="RAJ"/>
      <sheetName val="Feb-06"/>
      <sheetName val="Inputs"/>
      <sheetName val="form"/>
      <sheetName val="form_____________"/>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form_x0000__x0000__x0000__x0000"/>
      <sheetName val="Assumptions"/>
      <sheetName val="form_x005f_x0000__x005f_x0000__x005f_x0000__x0000"/>
      <sheetName val="form_x005f_x0000_"/>
      <sheetName val="form?"/>
      <sheetName val="Ag LF"/>
      <sheetName val="Executive Summary -Thermal"/>
      <sheetName val="Stationwise Thermal &amp; Hydel Gen"/>
      <sheetName val="TWELVE"/>
      <sheetName val="form_"/>
      <sheetName val="all"/>
      <sheetName val="overall"/>
      <sheetName val="Data base"/>
      <sheetName val="form_x005f_x005f_x005f_x0000__x005f_x005f_x005f_x0000__"/>
      <sheetName val="form_x005f_x005f_x005f_x0000_"/>
      <sheetName val="form_x005f_x005f_x005f_x005f_x005f_x005f_x005f_x0000__x"/>
      <sheetName val="form_x005f_x005f_x005f_x005f_x005f_x005f_x005f_x0000_"/>
      <sheetName val="Key_Assume_Common"/>
      <sheetName val="Discom Details"/>
      <sheetName val="data"/>
      <sheetName val="First information "/>
      <sheetName val="annexture-g1"/>
      <sheetName val="PART C"/>
      <sheetName val="Sheet1"/>
      <sheetName val="Part A General"/>
      <sheetName val="feasibility require"/>
      <sheetName val="MOD - Corrected -As per SLDC "/>
      <sheetName val="Interest 30-11-01 not PA 7%"/>
      <sheetName val="x-rate"/>
    </sheetNames>
    <sheetDataSet>
      <sheetData sheetId="0" refreshError="1">
        <row r="35">
          <cell r="G35">
            <v>64254.226096970044</v>
          </cell>
          <cell r="H35">
            <v>59093.238057586968</v>
          </cell>
          <cell r="I35">
            <v>63490.540060935658</v>
          </cell>
        </row>
        <row r="44">
          <cell r="G44">
            <v>24259.407938726315</v>
          </cell>
          <cell r="H44">
            <v>16526.511773419461</v>
          </cell>
          <cell r="I44">
            <v>17654.636270525258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Loan Position"/>
      <sheetName val=""/>
      <sheetName val="D-3 Detail"/>
    </sheetNames>
    <sheetDataSet>
      <sheetData sheetId="0">
        <row r="35">
          <cell r="I35">
            <v>63490.540060935658</v>
          </cell>
        </row>
        <row r="44">
          <cell r="I44">
            <v>17654.636270525258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 val="FIX DATA"/>
      <sheetName val="Inputs"/>
      <sheetName val="Feb-06"/>
      <sheetName val="04REL"/>
      <sheetName val="RAJ"/>
      <sheetName val="all"/>
      <sheetName val="Data"/>
      <sheetName val="17(B) govt"/>
      <sheetName val="DLC"/>
      <sheetName val="1.1 Trs. Fai."/>
      <sheetName val="feasibility require"/>
      <sheetName val="Sheet1"/>
      <sheetName val="STN WISE EMR"/>
      <sheetName val="Dom"/>
      <sheetName val="MO EY"/>
      <sheetName val="MO CY"/>
      <sheetName val="Lead"/>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Inputs &amp; Assumptions"/>
      <sheetName val="Daily_input"/>
      <sheetName val="Daily_report"/>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Unit_Rate"/>
      <sheetName val="160MVA_Addl"/>
      <sheetName val="220KV_FB"/>
      <sheetName val="315MVA_Addl"/>
      <sheetName val="Addl_401"/>
      <sheetName val="Addl_20"/>
      <sheetName val="Addl_63_(2)"/>
      <sheetName val="A 3_7"/>
      <sheetName val="04REL"/>
      <sheetName val="data"/>
      <sheetName val="Data base Feb 09"/>
      <sheetName val="grid"/>
      <sheetName val="132kv DCDS"/>
      <sheetName val=""/>
      <sheetName val="Salient1"/>
      <sheetName val="Cat_Ser_load"/>
      <sheetName val="Sheet1"/>
      <sheetName val="PACK (B)"/>
      <sheetName val="Unit_Rate1"/>
      <sheetName val="160MVA_Addl1"/>
      <sheetName val="220KV_FB1"/>
      <sheetName val="315MVA_Addl1"/>
      <sheetName val="Addl_402"/>
      <sheetName val="Addl_201"/>
      <sheetName val="Addl_63_(2)1"/>
      <sheetName val="A_3_7"/>
      <sheetName val="Data_base_Feb_09"/>
      <sheetName val="132kv_DCDS"/>
      <sheetName val="PACK_(B)"/>
      <sheetName val="STN WISE EMR"/>
      <sheetName val="Inputs"/>
      <sheetName val="A"/>
      <sheetName val="Dom"/>
      <sheetName val="ATP"/>
      <sheetName val="R_Hrs_ Since Comm"/>
      <sheetName val="Calculations 1"/>
      <sheetName val="Consolidated"/>
      <sheetName val="Input"/>
      <sheetName val="Phasing 1"/>
      <sheetName val="Results"/>
      <sheetName val="Coal-Cal"/>
      <sheetName val="Introduction"/>
      <sheetName val="Calculations 2"/>
      <sheetName val="Calculations 3"/>
      <sheetName val="Calculations 4"/>
      <sheetName val="Calculations 5"/>
      <sheetName val="Phasing 3"/>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Instruction Sheet"/>
      <sheetName val="CE"/>
      <sheetName val="Adj.TB"/>
      <sheetName val="Sheet2"/>
      <sheetName val="Citrix"/>
      <sheetName val="UK"/>
      <sheetName val="Scheme Area Details_Block__ C2"/>
      <sheetName val="New33KVSS_E3"/>
      <sheetName val="Prop aug of Ex 33KVSS_E3a"/>
      <sheetName val="Coalmine"/>
      <sheetName val="SUMMERY"/>
      <sheetName val="Work_sheet"/>
      <sheetName val="dpc cost"/>
      <sheetName val="Survey Status_2"/>
      <sheetName val="TRP"/>
      <sheetName val="Basis"/>
      <sheetName val="Scheme_Area_Details_Block___C2"/>
      <sheetName val="Prop_aug_of_Ex_33KVSS_E3a"/>
      <sheetName val="Unit_Rate2"/>
      <sheetName val="160MVA_Addl2"/>
      <sheetName val="220KV_FB2"/>
      <sheetName val="315MVA_Addl2"/>
      <sheetName val="Addl_403"/>
      <sheetName val="Addl_202"/>
      <sheetName val="Addl_63_(2)2"/>
      <sheetName val="132kv_DCDS1"/>
      <sheetName val="A_3_71"/>
      <sheetName val="Data_base_Feb_091"/>
      <sheetName val="R_Hrs__Since_Comm"/>
      <sheetName val="Scheme_Area_Details_Block___C21"/>
      <sheetName val="Prop_aug_of_Ex_33KVSS_E3a1"/>
      <sheetName val="STN_WISE_EMR"/>
      <sheetName val="Report"/>
      <sheetName val="Latest revised Cost Estimates f"/>
      <sheetName val="Form 6"/>
      <sheetName val="220Kv (2)"/>
      <sheetName val="220Kv"/>
      <sheetName val="Unit_Rate3"/>
      <sheetName val="160MVA_Addl3"/>
      <sheetName val="220KV_FB3"/>
      <sheetName val="315MVA_Addl3"/>
      <sheetName val="Addl_404"/>
      <sheetName val="Addl_203"/>
      <sheetName val="Addl_63_(2)3"/>
      <sheetName val="132kv_DCDS2"/>
      <sheetName val="A_3_72"/>
      <sheetName val="Data_base_Feb_092"/>
      <sheetName val="% of Elect"/>
      <sheetName val="cap all"/>
      <sheetName val="Lead Statement"/>
      <sheetName val="Detailed Estimate"/>
      <sheetName val="Labour charges"/>
      <sheetName val="Sheet3"/>
      <sheetName val="A2-02-03"/>
      <sheetName val="all"/>
      <sheetName val="Form-C4"/>
      <sheetName val="RevenueInput"/>
      <sheetName val="cover1"/>
      <sheetName val="QOSWS "/>
      <sheetName val="QFC"/>
      <sheetName val="DE"/>
      <sheetName val="J"/>
      <sheetName val="BOQ"/>
      <sheetName val="BSPL"/>
      <sheetName val="BREAKUP OF OIL"/>
      <sheetName val="Unit_Rate4"/>
      <sheetName val="160MVA_Addl4"/>
      <sheetName val="220KV_FB4"/>
      <sheetName val="315MVA_Addl4"/>
      <sheetName val="Addl_405"/>
      <sheetName val="Addl_204"/>
      <sheetName val="Addl_63_(2)4"/>
      <sheetName val="A_3_73"/>
      <sheetName val="Data_base_Feb_093"/>
      <sheetName val="132kv_DCDS3"/>
      <sheetName val="PACK_(B)1"/>
      <sheetName val="STN_WISE_EMR1"/>
      <sheetName val="Calculations_1"/>
      <sheetName val="Phasing_1"/>
      <sheetName val="Calculations_2"/>
      <sheetName val="Calculations_3"/>
      <sheetName val="Calculations_4"/>
      <sheetName val="Calculations_5"/>
      <sheetName val="Phasing_3"/>
      <sheetName val="R_Hrs__Since_Comm1"/>
      <sheetName val="Scheme_Area_Details_Block___C22"/>
      <sheetName val="Prop_aug_of_Ex_33KVSS_E3a2"/>
      <sheetName val="Adj_TB"/>
      <sheetName val="Input_sheet"/>
      <sheetName val="BPlan_Energy_Balance_Table"/>
      <sheetName val="Approved_Energy_Balance"/>
      <sheetName val="Energy_Requirement"/>
      <sheetName val="CE_PPA_Installed_"/>
      <sheetName val="Table_for_Business_Plan"/>
      <sheetName val="UPERC_approved_"/>
      <sheetName val="May19_"/>
      <sheetName val="July-19_"/>
      <sheetName val="Sep-19_"/>
      <sheetName val="PP_FY_2019-20_(Monthly)"/>
      <sheetName val="PLF_Computation"/>
      <sheetName val="FY_19_20"/>
      <sheetName val="FY_20_21"/>
      <sheetName val="FY_21_22"/>
      <sheetName val="FY_22_23"/>
      <sheetName val="FY_23_24"/>
      <sheetName val="FY_24_25"/>
      <sheetName val="Table_for_Petition"/>
      <sheetName val="Instruction_Sheet"/>
      <sheetName val="dpc_cost"/>
      <sheetName val="Survey_Status_2"/>
      <sheetName val="Latest_revised_Cost_Estimates_f"/>
      <sheetName val="Form_6"/>
      <sheetName val="220Kv_(2)"/>
      <sheetName val="QOSWS_"/>
      <sheetName val="%_of_Elect"/>
      <sheetName val="cap_all"/>
      <sheetName val="Lead_Statement"/>
      <sheetName val="Detailed_Estimate"/>
      <sheetName val="Labour_char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v>0</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v>0</v>
          </cell>
        </row>
        <row r="173">
          <cell r="I173">
            <v>0</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v>0</v>
          </cell>
        </row>
        <row r="186">
          <cell r="I186">
            <v>0</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v>0</v>
          </cell>
        </row>
        <row r="198">
          <cell r="A198">
            <v>0</v>
          </cell>
          <cell r="B198" t="str">
            <v xml:space="preserve">Foundation work of </v>
          </cell>
          <cell r="C198">
            <v>0</v>
          </cell>
          <cell r="D198">
            <v>0</v>
          </cell>
          <cell r="E198">
            <v>0</v>
          </cell>
          <cell r="F198">
            <v>0</v>
          </cell>
          <cell r="G198">
            <v>0</v>
          </cell>
          <cell r="H198">
            <v>0</v>
          </cell>
          <cell r="I198">
            <v>0</v>
          </cell>
        </row>
        <row r="199">
          <cell r="I199">
            <v>0</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v>0</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2">
          <cell r="A282">
            <v>38</v>
          </cell>
          <cell r="B282" t="str">
            <v>Testing &amp; Commissioning &amp; misc.expenditure</v>
          </cell>
          <cell r="C282" t="str">
            <v>LS</v>
          </cell>
          <cell r="D282">
            <v>0</v>
          </cell>
          <cell r="E282">
            <v>0</v>
          </cell>
          <cell r="F282">
            <v>0.1</v>
          </cell>
          <cell r="G282">
            <v>0.1</v>
          </cell>
          <cell r="H282" t="str">
            <v>LS</v>
          </cell>
          <cell r="I282">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refreshError="1"/>
      <sheetData sheetId="14" refreshError="1"/>
      <sheetData sheetId="15" refreshError="1"/>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ow r="38">
          <cell r="A38">
            <v>0</v>
          </cell>
        </row>
      </sheetData>
      <sheetData sheetId="35">
        <row r="38">
          <cell r="A38" t="str">
            <v xml:space="preserve">ESTIMATE FOR INSTALLATION OF ADDITIONAL 1X40MVA 132/33KV TRANSFORMER AT EXISTING EHV SUBSTATION </v>
          </cell>
        </row>
      </sheetData>
      <sheetData sheetId="36">
        <row r="38">
          <cell r="A38" t="str">
            <v xml:space="preserve">ESTIMATE FOR INSTALLATION OF ADDITIONAL 1X40MVA 132/33KV TRANSFORMER AT EXISTING EHV SUBSTATION </v>
          </cell>
        </row>
      </sheetData>
      <sheetData sheetId="37">
        <row r="38">
          <cell r="A38" t="str">
            <v xml:space="preserve">ESTIMATE FOR INSTALLATION OF ADDITIONAL 1X40MVA 132/33KV TRANSFORMER AT EXISTING EHV SUBSTATION </v>
          </cell>
        </row>
      </sheetData>
      <sheetData sheetId="38">
        <row r="38">
          <cell r="A38" t="str">
            <v xml:space="preserve">ESTIMATE FOR INSTALLATION OF ADDITIONAL 1X40MVA 132/33KV TRANSFORMER AT EXISTING EHV SUBSTATION </v>
          </cell>
        </row>
      </sheetData>
      <sheetData sheetId="39">
        <row r="38">
          <cell r="A38" t="str">
            <v xml:space="preserve">ESTIMATE FOR INSTALLATION OF ADDITIONAL 1X40MVA 132/33KV TRANSFORMER AT EXISTING EHV SUBSTATION </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ow r="38">
          <cell r="A38" t="str">
            <v xml:space="preserve">ESTIMATE FOR INSTALLATION OF ADDITIONAL 1X40MVA 132/33KV TRANSFORMER AT EXISTING EHV SUBSTATION </v>
          </cell>
        </row>
      </sheetData>
      <sheetData sheetId="59">
        <row r="38">
          <cell r="A38" t="str">
            <v xml:space="preserve">ESTIMATE FOR INSTALLATION OF ADDITIONAL 1X40MVA 132/33KV TRANSFORMER AT EXISTING EHV SUBSTATION </v>
          </cell>
        </row>
      </sheetData>
      <sheetData sheetId="60">
        <row r="38">
          <cell r="A38" t="str">
            <v xml:space="preserve">ESTIMATE FOR INSTALLATION OF ADDITIONAL 1X40MVA 132/33KV TRANSFORMER AT EXISTING EHV SUBSTATION </v>
          </cell>
        </row>
      </sheetData>
      <sheetData sheetId="61">
        <row r="38">
          <cell r="A38" t="str">
            <v xml:space="preserve">ESTIMATE FOR INSTALLATION OF ADDITIONAL 1X40MVA 132/33KV TRANSFORMER AT EXISTING EHV SUBSTATION </v>
          </cell>
        </row>
      </sheetData>
      <sheetData sheetId="62">
        <row r="38">
          <cell r="A38" t="str">
            <v xml:space="preserve">ESTIMATE FOR INSTALLATION OF ADDITIONAL 1X40MVA 132/33KV TRANSFORMER AT EXISTING EHV SUBSTATION </v>
          </cell>
        </row>
      </sheetData>
      <sheetData sheetId="63">
        <row r="38">
          <cell r="A38" t="str">
            <v xml:space="preserve">ESTIMATE FOR INSTALLATION OF ADDITIONAL 1X40MVA 132/33KV TRANSFORMER AT EXISTING EHV SUBSTATION </v>
          </cell>
        </row>
      </sheetData>
      <sheetData sheetId="64">
        <row r="38">
          <cell r="A38" t="str">
            <v xml:space="preserve">ESTIMATE FOR INSTALLATION OF ADDITIONAL 1X40MVA 132/33KV TRANSFORMER AT EXISTING EHV SUBSTATION </v>
          </cell>
        </row>
      </sheetData>
      <sheetData sheetId="65" refreshError="1"/>
      <sheetData sheetId="66" refreshError="1"/>
      <sheetData sheetId="67">
        <row r="38">
          <cell r="A38" t="str">
            <v xml:space="preserve">ESTIMATE FOR INSTALLATION OF ADDITIONAL 1X40MVA 132/33KV TRANSFORMER AT EXISTING EHV SUBSTATION </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38">
          <cell r="A38">
            <v>0</v>
          </cell>
        </row>
      </sheetData>
      <sheetData sheetId="79">
        <row r="38">
          <cell r="A38" t="str">
            <v xml:space="preserve">ESTIMATE FOR INSTALLATION OF ADDITIONAL 1X40MVA 132/33KV TRANSFORMER AT EXISTING EHV SUBSTATION </v>
          </cell>
        </row>
      </sheetData>
      <sheetData sheetId="80">
        <row r="38">
          <cell r="A38" t="str">
            <v xml:space="preserve">ESTIMATE FOR INSTALLATION OF ADDITIONAL 1X40MVA 132/33KV TRANSFORMER AT EXISTING EHV SUBSTATION </v>
          </cell>
        </row>
      </sheetData>
      <sheetData sheetId="81">
        <row r="38">
          <cell r="A38" t="str">
            <v xml:space="preserve">ESTIMATE FOR INSTALLATION OF ADDITIONAL 1X40MVA 132/33KV TRANSFORMER AT EXISTING EHV SUBSTATION </v>
          </cell>
        </row>
      </sheetData>
      <sheetData sheetId="82">
        <row r="38">
          <cell r="A38" t="str">
            <v xml:space="preserve">ESTIMATE FOR INSTALLATION OF ADDITIONAL 1X40MVA 132/33KV TRANSFORMER AT EXISTING EHV SUBSTATION </v>
          </cell>
        </row>
      </sheetData>
      <sheetData sheetId="83">
        <row r="38">
          <cell r="A38" t="str">
            <v xml:space="preserve">ESTIMATE FOR INSTALLATION OF ADDITIONAL 1X40MVA 132/33KV TRANSFORMER AT EXISTING EHV SUBSTATION </v>
          </cell>
        </row>
      </sheetData>
      <sheetData sheetId="84">
        <row r="38">
          <cell r="A38" t="str">
            <v xml:space="preserve">ESTIMATE FOR INSTALLATION OF ADDITIONAL 1X40MVA 132/33KV TRANSFORMER AT EXISTING EHV SUBSTATION </v>
          </cell>
        </row>
      </sheetData>
      <sheetData sheetId="85">
        <row r="38">
          <cell r="A38" t="str">
            <v xml:space="preserve">ESTIMATE FOR INSTALLATION OF ADDITIONAL 1X40MVA 132/33KV TRANSFORMER AT EXISTING EHV SUBSTATION </v>
          </cell>
        </row>
      </sheetData>
      <sheetData sheetId="86">
        <row r="38">
          <cell r="A38" t="str">
            <v xml:space="preserve">ESTIMATE FOR INSTALLATION OF ADDITIONAL 1X40MVA 132/33KV TRANSFORMER AT EXISTING EHV SUBSTATION </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t="str">
            <v xml:space="preserve">ESTIMATE FOR INSTALLATION OF ADDITIONAL 1X40MVA 132/33KV TRANSFORMER AT EXISTING EHV SUBSTATION </v>
          </cell>
        </row>
      </sheetData>
      <sheetData sheetId="91">
        <row r="38">
          <cell r="A38" t="str">
            <v xml:space="preserve">ESTIMATE FOR INSTALLATION OF ADDITIONAL 1X40MVA 132/33KV TRANSFORMER AT EXISTING EHV SUBSTATION </v>
          </cell>
        </row>
      </sheetData>
      <sheetData sheetId="92">
        <row r="38">
          <cell r="A38" t="str">
            <v xml:space="preserve">ESTIMATE FOR INSTALLATION OF ADDITIONAL 1X40MVA 132/33KV TRANSFORMER AT EXISTING EHV SUBSTATION </v>
          </cell>
        </row>
      </sheetData>
      <sheetData sheetId="93">
        <row r="38">
          <cell r="A38" t="str">
            <v xml:space="preserve">ESTIMATE FOR INSTALLATION OF ADDITIONAL 1X40MVA 132/33KV TRANSFORMER AT EXISTING EHV SUBSTATION </v>
          </cell>
        </row>
      </sheetData>
      <sheetData sheetId="94">
        <row r="38">
          <cell r="A38" t="str">
            <v xml:space="preserve">ESTIMATE FOR INSTALLATION OF ADDITIONAL 1X40MVA 132/33KV TRANSFORMER AT EXISTING EHV SUBSTATION </v>
          </cell>
        </row>
      </sheetData>
      <sheetData sheetId="95">
        <row r="38">
          <cell r="A38">
            <v>0</v>
          </cell>
        </row>
      </sheetData>
      <sheetData sheetId="96">
        <row r="38">
          <cell r="A38" t="str">
            <v xml:space="preserve">ESTIMATE FOR INSTALLATION OF ADDITIONAL 1X40MVA 132/33KV TRANSFORMER AT EXISTING EHV SUBSTATION </v>
          </cell>
        </row>
      </sheetData>
      <sheetData sheetId="97">
        <row r="38">
          <cell r="A38" t="str">
            <v xml:space="preserve">ESTIMATE FOR INSTALLATION OF ADDITIONAL 1X40MVA 132/33KV TRANSFORMER AT EXISTING EHV SUBSTATION </v>
          </cell>
        </row>
      </sheetData>
      <sheetData sheetId="98">
        <row r="38">
          <cell r="A38" t="str">
            <v xml:space="preserve">ESTIMATE FOR INSTALLATION OF ADDITIONAL 1X40MVA 132/33KV TRANSFORMER AT EXISTING EHV SUBSTATION </v>
          </cell>
        </row>
      </sheetData>
      <sheetData sheetId="99">
        <row r="38">
          <cell r="A38" t="str">
            <v xml:space="preserve">ESTIMATE FOR INSTALLATION OF ADDITIONAL 1X40MVA 132/33KV TRANSFORMER AT EXISTING EHV SUBSTATION </v>
          </cell>
        </row>
      </sheetData>
      <sheetData sheetId="100">
        <row r="38">
          <cell r="A38">
            <v>0</v>
          </cell>
        </row>
      </sheetData>
      <sheetData sheetId="101">
        <row r="38">
          <cell r="A38" t="str">
            <v xml:space="preserve">ESTIMATE FOR INSTALLATION OF ADDITIONAL 1X40MVA 132/33KV TRANSFORMER AT EXISTING EHV SUBSTATION </v>
          </cell>
        </row>
      </sheetData>
      <sheetData sheetId="102">
        <row r="38">
          <cell r="A38" t="str">
            <v xml:space="preserve">ESTIMATE FOR INSTALLATION OF ADDITIONAL 1X40MVA 132/33KV TRANSFORMER AT EXISTING EHV SUBSTATION </v>
          </cell>
        </row>
      </sheetData>
      <sheetData sheetId="103">
        <row r="38">
          <cell r="A38" t="str">
            <v xml:space="preserve">ESTIMATE FOR INSTALLATION OF ADDITIONAL 1X40MVA 132/33KV TRANSFORMER AT EXISTING EHV SUBSTATION </v>
          </cell>
        </row>
      </sheetData>
      <sheetData sheetId="104">
        <row r="38">
          <cell r="A38" t="str">
            <v xml:space="preserve">ESTIMATE FOR INSTALLATION OF ADDITIONAL 1X40MVA 132/33KV TRANSFORMER AT EXISTING EHV SUBSTATION </v>
          </cell>
        </row>
      </sheetData>
      <sheetData sheetId="105">
        <row r="38">
          <cell r="A38" t="str">
            <v xml:space="preserve">ESTIMATE FOR INSTALLATION OF ADDITIONAL 1X40MVA 132/33KV TRANSFORMER AT EXISTING EHV SUBSTATION </v>
          </cell>
        </row>
      </sheetData>
      <sheetData sheetId="106">
        <row r="38">
          <cell r="A38" t="str">
            <v xml:space="preserve">ESTIMATE FOR INSTALLATION OF ADDITIONAL 1X40MVA 132/33KV TRANSFORMER AT EXISTING EHV SUBSTATION </v>
          </cell>
        </row>
      </sheetData>
      <sheetData sheetId="107">
        <row r="38">
          <cell r="A38" t="str">
            <v xml:space="preserve">ESTIMATE FOR INSTALLATION OF ADDITIONAL 1X40MVA 132/33KV TRANSFORMER AT EXISTING EHV SUBSTATION </v>
          </cell>
        </row>
      </sheetData>
      <sheetData sheetId="108">
        <row r="38">
          <cell r="A38" t="str">
            <v xml:space="preserve">ESTIMATE FOR INSTALLATION OF ADDITIONAL 1X40MVA 132/33KV TRANSFORMER AT EXISTING EHV SUBSTATION </v>
          </cell>
        </row>
      </sheetData>
      <sheetData sheetId="109">
        <row r="38">
          <cell r="A38" t="str">
            <v xml:space="preserve">ESTIMATE FOR INSTALLATION OF ADDITIONAL 1X40MVA 132/33KV TRANSFORMER AT EXISTING EHV SUBSTATION </v>
          </cell>
        </row>
      </sheetData>
      <sheetData sheetId="110">
        <row r="38">
          <cell r="A38">
            <v>0</v>
          </cell>
        </row>
      </sheetData>
      <sheetData sheetId="111">
        <row r="38">
          <cell r="A38" t="str">
            <v xml:space="preserve">ESTIMATE FOR INSTALLATION OF ADDITIONAL 1X40MVA 132/33KV TRANSFORMER AT EXISTING EHV SUBSTATION </v>
          </cell>
        </row>
      </sheetData>
      <sheetData sheetId="112">
        <row r="38">
          <cell r="A38" t="str">
            <v xml:space="preserve">ESTIMATE FOR INSTALLATION OF ADDITIONAL 1X40MVA 132/33KV TRANSFORMER AT EXISTING EHV SUBSTATION </v>
          </cell>
        </row>
      </sheetData>
      <sheetData sheetId="113">
        <row r="38">
          <cell r="A38" t="str">
            <v xml:space="preserve">ESTIMATE FOR INSTALLATION OF ADDITIONAL 1X40MVA 132/33KV TRANSFORMER AT EXISTING EHV SUBSTATION </v>
          </cell>
        </row>
      </sheetData>
      <sheetData sheetId="114">
        <row r="38">
          <cell r="A38" t="str">
            <v xml:space="preserve">ESTIMATE FOR INSTALLATION OF ADDITIONAL 1X40MVA 132/33KV TRANSFORMER AT EXISTING EHV SUBSTATION </v>
          </cell>
        </row>
      </sheetData>
      <sheetData sheetId="115">
        <row r="38">
          <cell r="A38" t="str">
            <v xml:space="preserve">ESTIMATE FOR INSTALLATION OF ADDITIONAL 1X40MVA 132/33KV TRANSFORMER AT EXISTING EHV SUBSTATION </v>
          </cell>
        </row>
      </sheetData>
      <sheetData sheetId="116">
        <row r="38">
          <cell r="A38" t="str">
            <v xml:space="preserve">ESTIMATE FOR INSTALLATION OF ADDITIONAL 1X40MVA 132/33KV TRANSFORMER AT EXISTING EHV SUBSTATION </v>
          </cell>
        </row>
      </sheetData>
      <sheetData sheetId="117"/>
      <sheetData sheetId="118">
        <row r="38">
          <cell r="A38" t="str">
            <v xml:space="preserve">ESTIMATE FOR INSTALLATION OF ADDITIONAL 1X40MVA 132/33KV TRANSFORMER AT EXISTING EHV SUBSTATION </v>
          </cell>
        </row>
      </sheetData>
      <sheetData sheetId="119">
        <row r="38">
          <cell r="A38" t="str">
            <v xml:space="preserve">ESTIMATE FOR INSTALLATION OF ADDITIONAL 1X40MVA 132/33KV TRANSFORMER AT EXISTING EHV SUBSTATION </v>
          </cell>
        </row>
      </sheetData>
      <sheetData sheetId="120"/>
      <sheetData sheetId="121">
        <row r="38">
          <cell r="A38" t="str">
            <v xml:space="preserve">ESTIMATE FOR INSTALLATION OF ADDITIONAL 1X40MVA 132/33KV TRANSFORMER AT EXISTING EHV SUBSTATION </v>
          </cell>
        </row>
      </sheetData>
      <sheetData sheetId="122">
        <row r="38">
          <cell r="A38" t="str">
            <v xml:space="preserve">ESTIMATE FOR INSTALLATION OF ADDITIONAL 1X40MVA 132/33KV TRANSFORMER AT EXISTING EHV SUBSTATION </v>
          </cell>
        </row>
      </sheetData>
      <sheetData sheetId="123">
        <row r="38">
          <cell r="A38" t="str">
            <v xml:space="preserve">ESTIMATE FOR INSTALLATION OF ADDITIONAL 1X40MVA 132/33KV TRANSFORMER AT EXISTING EHV SUBSTATION </v>
          </cell>
        </row>
      </sheetData>
      <sheetData sheetId="124">
        <row r="38">
          <cell r="A38" t="str">
            <v xml:space="preserve">ESTIMATE FOR INSTALLATION OF ADDITIONAL 1X40MVA 132/33KV TRANSFORMER AT EXISTING EHV SUBSTATION </v>
          </cell>
        </row>
      </sheetData>
      <sheetData sheetId="125">
        <row r="38">
          <cell r="A38" t="str">
            <v xml:space="preserve">ESTIMATE FOR INSTALLATION OF ADDITIONAL 1X40MVA 132/33KV TRANSFORMER AT EXISTING EHV SUBSTATION </v>
          </cell>
        </row>
      </sheetData>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38">
          <cell r="A38" t="str">
            <v xml:space="preserve">ESTIMATE FOR INSTALLATION OF ADDITIONAL 1X40MVA 132/33KV TRANSFORMER AT EXISTING EHV SUBSTATION </v>
          </cell>
        </row>
      </sheetData>
      <sheetData sheetId="163">
        <row r="38">
          <cell r="A38" t="str">
            <v xml:space="preserve">ESTIMATE FOR INSTALLATION OF ADDITIONAL 1X40MVA 132/33KV TRANSFORMER AT EXISTING EHV SUBSTATION </v>
          </cell>
        </row>
      </sheetData>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_PwC"/>
      <sheetName val="Assumptions"/>
      <sheetName val="Gainloss computation FY 09-10"/>
      <sheetName val="Summary"/>
      <sheetName val="Issue sheet"/>
      <sheetName val="Tables_True up FY 09-10"/>
      <sheetName val="O&amp;M costs"/>
      <sheetName val="Sheet1"/>
      <sheetName val="F1(Bhu)"/>
      <sheetName val="F1(Cha)"/>
      <sheetName val="F1(Paras)"/>
      <sheetName val="F1(Kor)"/>
      <sheetName val="F1(Parli)"/>
      <sheetName val="F1(Kha)"/>
      <sheetName val="F1(Nasi)"/>
      <sheetName val="F1(Uran)"/>
      <sheetName val="F1(Hydro)"/>
      <sheetName val="F2.1(Bhu)"/>
      <sheetName val="F2.1(Cha)"/>
      <sheetName val="F2.1(Kor)"/>
      <sheetName val="F2.1(Parli)"/>
      <sheetName val="F2.1(Paras)"/>
      <sheetName val="F2.1(Nasi)"/>
      <sheetName val="F2.1(Uran)"/>
      <sheetName val="F2.1(Kha)"/>
      <sheetName val="Capex Bhu"/>
      <sheetName val="Capex Cha"/>
      <sheetName val="Capex Kor"/>
      <sheetName val="Capex Paras"/>
      <sheetName val="Capex Kha"/>
      <sheetName val="Capex parli"/>
      <sheetName val="Capex Nasi"/>
      <sheetName val="Capex Uran"/>
      <sheetName val="Capex Hydro"/>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F2.2(Cha)"/>
      <sheetName val="F2.3(Cha)"/>
      <sheetName val="F2.6(Cha)"/>
      <sheetName val="F3(Cha)"/>
      <sheetName val="F3.1(Cha)"/>
      <sheetName val="F3.2(Cha)"/>
      <sheetName val="F3.3(Cha)"/>
      <sheetName val="F4(Cha)"/>
      <sheetName val="F5.1(Cha)"/>
      <sheetName val="F5(Cha)"/>
      <sheetName val="F5.2(Cha)"/>
      <sheetName val="F5.3(Cha)"/>
      <sheetName val="F5.4(Cha)"/>
      <sheetName val="F6(Cha)"/>
      <sheetName val="F11(Cha)"/>
      <sheetName val="F12(Cha)"/>
      <sheetName val="O&amp;m EXP."/>
      <sheetName val="Koradi"/>
      <sheetName val="F2.2(Kor)"/>
      <sheetName val="F2.3(Kor)"/>
      <sheetName val="F2.6(Kor)"/>
      <sheetName val="F3(Kor)"/>
      <sheetName val="F3.1(Kor)"/>
      <sheetName val="F3.2(Kor)"/>
      <sheetName val="F3.3(Kor)"/>
      <sheetName val="F4(Kor)"/>
      <sheetName val="F5.4(Kor)"/>
      <sheetName val="F5(Kor)"/>
      <sheetName val="F5.1(Kor)"/>
      <sheetName val="F5.2(Kor)"/>
      <sheetName val="F5.3(Kor)"/>
      <sheetName val="F6(Kor)"/>
      <sheetName val="F11(Kor)"/>
      <sheetName val="F12(Kor)"/>
      <sheetName val="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2.2(Nasi)"/>
      <sheetName val="F2.3(Nasi)"/>
      <sheetName val="F2.6(Nasi)"/>
      <sheetName val="F3(Nasi)"/>
      <sheetName val="F3.1(Nasi)"/>
      <sheetName val="F3.2(Nasi)"/>
      <sheetName val="F3.3(Nasi)"/>
      <sheetName val="F4(Nasi)"/>
      <sheetName val="F5(Nasi)"/>
      <sheetName val="F5.1(Nasi)"/>
      <sheetName val="F5.3(Nasi)"/>
      <sheetName val="F5.2(Nasi)"/>
      <sheetName val="F5.4(Nasi)"/>
      <sheetName val="F6(Nasi)"/>
      <sheetName val="F11(Nasi)"/>
      <sheetName val="F12(Nasi)"/>
      <sheetName val="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2.1(Hydro)"/>
      <sheetName val="F2.3(Hydro)"/>
      <sheetName val="F2.4(Hydro)"/>
      <sheetName val="F2.6(Hydro)"/>
      <sheetName val="F3(Hydro)"/>
      <sheetName val="F3.1(Hydro)"/>
      <sheetName val="F3.2(Hydro)"/>
      <sheetName val="F3.3(Hydro)"/>
      <sheetName val="F4(Koyna)"/>
      <sheetName val="F4(PuneHydro)"/>
      <sheetName val="F4(NasikHydro)"/>
      <sheetName val="F5(Hydro)"/>
      <sheetName val="F5.1(Hydro)"/>
      <sheetName val="F5.2(Hydro)"/>
      <sheetName val="F4(Hydro)"/>
      <sheetName val="F5.4(PuneHydro)"/>
      <sheetName val="F5.3(PuneHydro)"/>
      <sheetName val="F5.3(NasikHydro)"/>
      <sheetName val="F5.4(NasikHydro)"/>
      <sheetName val="F5.4(Koyna)"/>
      <sheetName val="F5.3(Koyna)"/>
      <sheetName val="F6(Hydro)"/>
      <sheetName val="F11(Hydro)"/>
      <sheetName val="F12(Hydro)"/>
      <sheetName val="Revised True Up 200809"/>
      <sheetName val="Impact of FY 08-09"/>
      <sheetName val="Gainloss_computation_FY_09-10"/>
      <sheetName val="Issue_sheet"/>
      <sheetName val="Tables_True_up_FY_09-10"/>
      <sheetName val="O&amp;M_costs"/>
      <sheetName val="F2_1(Bhu)"/>
      <sheetName val="F2_1(Cha)"/>
      <sheetName val="F2_1(Kor)"/>
      <sheetName val="F2_1(Parli)"/>
      <sheetName val="F2_1(Paras)"/>
      <sheetName val="F2_1(Nasi)"/>
      <sheetName val="F2_1(Uran)"/>
      <sheetName val="F2_1(Kha)"/>
      <sheetName val="Capex_Bhu"/>
      <sheetName val="Capex_Cha"/>
      <sheetName val="Capex_Kor"/>
      <sheetName val="Capex_Paras"/>
      <sheetName val="Capex_Kha"/>
      <sheetName val="Capex_parli"/>
      <sheetName val="Capex_Nasi"/>
      <sheetName val="Capex_Uran"/>
      <sheetName val="Capex_Hydro"/>
      <sheetName val="F2_2(Bhu)"/>
      <sheetName val="F2_3(Bhu)"/>
      <sheetName val="F2_6(Bhu)"/>
      <sheetName val="F3_1(Bhu)"/>
      <sheetName val="F3_2(Bhu)"/>
      <sheetName val="F3_3(Bhu)"/>
      <sheetName val="F5_1(Bhu)"/>
      <sheetName val="F5_2(Bhu)"/>
      <sheetName val="F5_3(Bhu)"/>
      <sheetName val="F5_4(Bhu)"/>
      <sheetName val="F2_2(Cha)"/>
      <sheetName val="F2_3(Cha)"/>
      <sheetName val="F2_6(Cha)"/>
      <sheetName val="F3_1(Cha)"/>
      <sheetName val="F3_2(Cha)"/>
      <sheetName val="F3_3(Cha)"/>
      <sheetName val="F5_1(Cha)"/>
      <sheetName val="F5_2(Cha)"/>
      <sheetName val="F5_3(Cha)"/>
      <sheetName val="F5_4(Cha)"/>
      <sheetName val="O&amp;m_EXP_"/>
      <sheetName val="F2_2(Kor)"/>
      <sheetName val="F2_3(Kor)"/>
      <sheetName val="F2_6(Kor)"/>
      <sheetName val="F3_1(Kor)"/>
      <sheetName val="F3_2(Kor)"/>
      <sheetName val="F3_3(Kor)"/>
      <sheetName val="F5_4(Kor)"/>
      <sheetName val="F5_1(Kor)"/>
      <sheetName val="F5_2(Kor)"/>
      <sheetName val="F5_3(Kor)"/>
      <sheetName val="F2_2(Paras)"/>
      <sheetName val="F2_3(Paras)"/>
      <sheetName val="F2_6(Paras)"/>
      <sheetName val="F3_1(Paras)"/>
      <sheetName val="F3_2(Paras)"/>
      <sheetName val="F3_3(Paras)"/>
      <sheetName val="F5_1(Paras)"/>
      <sheetName val="F5_2(Paras)"/>
      <sheetName val="F5_3(Paras)"/>
      <sheetName val="F5_4(Paras)"/>
      <sheetName val="F2_2(Parli)"/>
      <sheetName val="F2_3(Parli)"/>
      <sheetName val="F2_6(Parli)"/>
      <sheetName val="F3_1(Parli)"/>
      <sheetName val="F3_2(Parli)"/>
      <sheetName val="F3_3(Parli)"/>
      <sheetName val="F5_1(Parli)"/>
      <sheetName val="F5_2(Parli)"/>
      <sheetName val="F5_3(Parli)"/>
      <sheetName val="F5_4(Parli)"/>
      <sheetName val="F2_2(Kha)"/>
      <sheetName val="F2_3(Kha)"/>
      <sheetName val="F2_6(Kha)"/>
      <sheetName val="F3_1(Kha)"/>
      <sheetName val="F3_2(Kha)"/>
      <sheetName val="F3_3(Kha)"/>
      <sheetName val="F5_1(Kha)"/>
      <sheetName val="F5_2(Kha)"/>
      <sheetName val="F5_3(Kha)"/>
      <sheetName val="F5_4(Kha)"/>
      <sheetName val="F2_2(Nasi)"/>
      <sheetName val="F2_3(Nasi)"/>
      <sheetName val="F2_6(Nasi)"/>
      <sheetName val="F3_1(Nasi)"/>
      <sheetName val="F3_2(Nasi)"/>
      <sheetName val="F3_3(Nasi)"/>
      <sheetName val="F5_1(Nasi)"/>
      <sheetName val="F5_3(Nasi)"/>
      <sheetName val="F5_2(Nasi)"/>
      <sheetName val="F5_4(Nasi)"/>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4(PuneHydro)"/>
      <sheetName val="F5_3(PuneHydro)"/>
      <sheetName val="F5_3(NasikHydro)"/>
      <sheetName val="F5_4(NasikHydro)"/>
      <sheetName val="F5_4(Koyna)"/>
      <sheetName val="F5_3(Koyna)"/>
      <sheetName val="Revised_True_Up_200809"/>
      <sheetName val="Impact_of_FY_08-09"/>
      <sheetName val="Masters"/>
    </sheetNames>
    <sheetDataSet>
      <sheetData sheetId="0">
        <row r="7">
          <cell r="D7">
            <v>0.1074</v>
          </cell>
          <cell r="E7">
            <v>0.1055</v>
          </cell>
        </row>
        <row r="8">
          <cell r="D8">
            <v>8.1799999999999998E-2</v>
          </cell>
        </row>
        <row r="116">
          <cell r="C116">
            <v>0.11749999999999999</v>
          </cell>
        </row>
      </sheetData>
      <sheetData sheetId="1">
        <row r="3">
          <cell r="B3">
            <v>7.8600000000000003E-2</v>
          </cell>
        </row>
        <row r="16">
          <cell r="B16">
            <v>0.13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0">
          <cell r="V30">
            <v>27.489999999999995</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30">
          <cell r="V30">
            <v>27.489999999999995</v>
          </cell>
        </row>
      </sheetData>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01"/>
      <sheetName val="Temp"/>
      <sheetName val="Sheet1"/>
      <sheetName val="1997-1998"/>
      <sheetName val="1998-1999"/>
      <sheetName val="1999-2000"/>
      <sheetName val="2001-02"/>
      <sheetName val="2002-03"/>
      <sheetName val="2003-04"/>
      <sheetName val="2004-05"/>
      <sheetName val="2005-06"/>
      <sheetName val="2006-07"/>
      <sheetName val="2007-08"/>
      <sheetName val="2008-09"/>
      <sheetName val="2009-10"/>
      <sheetName val="2010-11"/>
      <sheetName val="2011-12"/>
      <sheetName val="2012-13"/>
      <sheetName val="2013-14"/>
      <sheetName val="2014-15"/>
      <sheetName val="2014-15-U-2ESD"/>
      <sheetName val="Yly-Gen"/>
      <sheetName val="Data"/>
      <sheetName val="Since Comm,"/>
      <sheetName val="History Data"/>
      <sheetName val="Gen.Data 87-97"/>
      <sheetName val="C.F., C.V. &amp; H.R."/>
      <sheetName val="Gen., Coal Factor, Heat Rate"/>
      <sheetName val="SAP-Data"/>
      <sheetName val="Assumptions"/>
      <sheetName val="Assumption_PwC"/>
      <sheetName val="Since_Comm,"/>
      <sheetName val="History_Data"/>
      <sheetName val="Gen_Data_87-97"/>
      <sheetName val="C_F_,_C_V__&amp;_H_R_"/>
      <sheetName val="Gen_,_Coal_Factor,_Hea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2000-01"/>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3">
          <cell r="B3">
            <v>7.8600000000000003E-2</v>
          </cell>
        </row>
        <row r="6">
          <cell r="B6">
            <v>0.06</v>
          </cell>
        </row>
        <row r="7">
          <cell r="B7">
            <v>0.06</v>
          </cell>
        </row>
        <row r="8">
          <cell r="B8">
            <v>0.06</v>
          </cell>
        </row>
        <row r="9">
          <cell r="B9">
            <v>0.06</v>
          </cell>
        </row>
        <row r="10">
          <cell r="B10">
            <v>0.05</v>
          </cell>
        </row>
        <row r="11">
          <cell r="B11">
            <v>0.12</v>
          </cell>
        </row>
        <row r="12">
          <cell r="B12">
            <v>0.12</v>
          </cell>
        </row>
        <row r="13">
          <cell r="B13">
            <v>1</v>
          </cell>
        </row>
        <row r="16">
          <cell r="B16">
            <v>0.13</v>
          </cell>
        </row>
        <row r="17">
          <cell r="B17">
            <v>0.13</v>
          </cell>
        </row>
        <row r="18">
          <cell r="B18">
            <v>0.13</v>
          </cell>
        </row>
        <row r="20">
          <cell r="B20">
            <v>0.1993</v>
          </cell>
        </row>
        <row r="22">
          <cell r="B22">
            <v>70.004999999999995</v>
          </cell>
        </row>
        <row r="23">
          <cell r="B23">
            <v>358.87740000000002</v>
          </cell>
        </row>
        <row r="25">
          <cell r="B25">
            <v>2E-3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HLY_-99-00"/>
      <sheetName val="Hydro_Data"/>
      <sheetName val="dpc_cost"/>
      <sheetName val="Plant_Availability"/>
      <sheetName val="Bombaybazar(Remark)"/>
      <sheetName val="Discom Details"/>
      <sheetName val="A 3.7"/>
      <sheetName val="C.S.GENERATION"/>
      <sheetName val="Sch-3"/>
      <sheetName val="Assumptions"/>
      <sheetName val="04rel"/>
      <sheetName val="all"/>
      <sheetName val="RAJ"/>
      <sheetName val="Cash Flow"/>
      <sheetName val="HLY_-99-002"/>
      <sheetName val="Hydro_Data2"/>
      <sheetName val="dpc_cost2"/>
      <sheetName val="Plant_Availability2"/>
      <sheetName val="HLY_-99-001"/>
      <sheetName val="Hydro_Data1"/>
      <sheetName val="dpc_cost1"/>
      <sheetName val="Plant_Availability1"/>
      <sheetName val="HLY_-99-003"/>
      <sheetName val="Hydro_Data3"/>
      <sheetName val="dpc_cost3"/>
      <sheetName val="Plant_Availability3"/>
      <sheetName val="Discom_Details"/>
      <sheetName val="A_3_7"/>
      <sheetName val="C_S_GENERATION"/>
      <sheetName val="Cash_Flow"/>
      <sheetName val="DCL AUG 12"/>
      <sheetName val="Index Feb 09"/>
      <sheetName val="Data base Feb 09"/>
      <sheetName val="General"/>
      <sheetName val="7.11 p1"/>
      <sheetName val="strain"/>
      <sheetName val="data"/>
      <sheetName val="HLY_-99-004"/>
      <sheetName val="Hydro_Data4"/>
      <sheetName val="dpc_cost4"/>
      <sheetName val="Plant_Availability4"/>
      <sheetName val="Discom_Details1"/>
      <sheetName val="A_3_71"/>
      <sheetName val="C_S_GENERATION1"/>
      <sheetName val="Cash_Flow1"/>
      <sheetName val="7_11_p1"/>
      <sheetName val="7_11_p11"/>
      <sheetName val="Discom_Details2"/>
      <sheetName val="A_3_72"/>
      <sheetName val="C_S_GENERATION2"/>
      <sheetName val="7_11_p12"/>
      <sheetName val="sep01"/>
      <sheetName val="Form-B"/>
      <sheetName val="4 Annex 1 Basic rate"/>
      <sheetName val="tb2002 linked"/>
      <sheetName val="sum"/>
      <sheetName val="DPT-PW"/>
      <sheetName val="Factor_sheet"/>
      <sheetName val="SCF"/>
      <sheetName val="Report"/>
      <sheetName val="Energy_bal"/>
      <sheetName val="TRP"/>
      <sheetName val="Dom"/>
      <sheetName val="Inputs"/>
      <sheetName val="Feb-06"/>
      <sheetName val="17(B) govt"/>
      <sheetName val="Dispatch 2.0"/>
      <sheetName val="DETAILED  BOQ"/>
      <sheetName val="NOPAT_VDF"/>
      <sheetName val="Invested capital_VDF"/>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XLR_NoRangeSheet"/>
      <sheetName val="B&amp;CM LIST"/>
      <sheetName val="Licensee Information"/>
      <sheetName val="deduction"/>
      <sheetName val="addition"/>
      <sheetName val="HLY_-99-005"/>
      <sheetName val="Hydro_Data5"/>
      <sheetName val="dpc_cost5"/>
      <sheetName val="Plant_Availability5"/>
      <sheetName val="Discom_Details3"/>
      <sheetName val="A_3_73"/>
      <sheetName val="C_S_GENERATION3"/>
      <sheetName val="Cash_Flow2"/>
      <sheetName val="DCL_AUG_121"/>
      <sheetName val="Index_Feb_091"/>
      <sheetName val="Data_base_Feb_091"/>
      <sheetName val="7_11_p13"/>
      <sheetName val="tb2002_linked"/>
      <sheetName val="4_Annex_1_Basic_rate"/>
      <sheetName val="17(B)_govt"/>
      <sheetName val="Dispatch_2_01"/>
      <sheetName val="DETAILED__BOQ1"/>
      <sheetName val="Invested_capital_VDF"/>
      <sheetName val="Licensee_Information"/>
      <sheetName val="Addl_401"/>
      <sheetName val="Conductor_Size"/>
      <sheetName val="Staff_Acco_"/>
      <sheetName val="BLR_1"/>
      <sheetName val="B&amp;CM_LIST"/>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D1">
            <v>0</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
          <cell r="D1">
            <v>0</v>
          </cell>
        </row>
      </sheetData>
      <sheetData sheetId="45">
        <row r="1">
          <cell r="D1">
            <v>0</v>
          </cell>
        </row>
      </sheetData>
      <sheetData sheetId="46">
        <row r="1">
          <cell r="D1">
            <v>0</v>
          </cell>
        </row>
      </sheetData>
      <sheetData sheetId="47">
        <row r="1">
          <cell r="D1">
            <v>0</v>
          </cell>
        </row>
      </sheetData>
      <sheetData sheetId="48">
        <row r="1">
          <cell r="D1">
            <v>0</v>
          </cell>
        </row>
      </sheetData>
      <sheetData sheetId="49">
        <row r="1">
          <cell r="D1">
            <v>0</v>
          </cell>
        </row>
      </sheetData>
      <sheetData sheetId="50">
        <row r="1">
          <cell r="D1">
            <v>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
          <cell r="D1">
            <v>0</v>
          </cell>
        </row>
      </sheetData>
      <sheetData sheetId="61">
        <row r="1">
          <cell r="D1">
            <v>0</v>
          </cell>
        </row>
      </sheetData>
      <sheetData sheetId="62">
        <row r="1">
          <cell r="D1">
            <v>0</v>
          </cell>
        </row>
      </sheetData>
      <sheetData sheetId="63">
        <row r="1">
          <cell r="D1">
            <v>0</v>
          </cell>
        </row>
      </sheetData>
      <sheetData sheetId="64">
        <row r="1">
          <cell r="D1">
            <v>0</v>
          </cell>
        </row>
      </sheetData>
      <sheetData sheetId="65">
        <row r="1">
          <cell r="D1">
            <v>0</v>
          </cell>
        </row>
      </sheetData>
      <sheetData sheetId="66">
        <row r="1">
          <cell r="D1">
            <v>0</v>
          </cell>
        </row>
      </sheetData>
      <sheetData sheetId="67">
        <row r="1">
          <cell r="D1">
            <v>0</v>
          </cell>
        </row>
      </sheetData>
      <sheetData sheetId="68">
        <row r="1">
          <cell r="D1">
            <v>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ow r="1">
          <cell r="D1">
            <v>0</v>
          </cell>
        </row>
      </sheetData>
      <sheetData sheetId="93">
        <row r="1">
          <cell r="D1">
            <v>0</v>
          </cell>
        </row>
      </sheetData>
      <sheetData sheetId="94">
        <row r="1">
          <cell r="D1">
            <v>0</v>
          </cell>
        </row>
      </sheetData>
      <sheetData sheetId="95">
        <row r="1">
          <cell r="D1">
            <v>0</v>
          </cell>
        </row>
      </sheetData>
      <sheetData sheetId="96">
        <row r="1">
          <cell r="D1">
            <v>0</v>
          </cell>
        </row>
      </sheetData>
      <sheetData sheetId="97">
        <row r="1">
          <cell r="D1">
            <v>0</v>
          </cell>
        </row>
      </sheetData>
      <sheetData sheetId="98">
        <row r="1">
          <cell r="D1">
            <v>0</v>
          </cell>
        </row>
      </sheetData>
      <sheetData sheetId="99">
        <row r="1">
          <cell r="D1">
            <v>0</v>
          </cell>
        </row>
      </sheetData>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_qty"/>
      <sheetName val="Nov_04"/>
      <sheetName val="Dec_04"/>
      <sheetName val="Assumptions"/>
      <sheetName val="dpc cost"/>
      <sheetName val="SUMMERY"/>
      <sheetName val="OCM3"/>
      <sheetName val="dpc_cost"/>
      <sheetName val="deduction"/>
      <sheetName val="addition"/>
      <sheetName val="sep01"/>
      <sheetName val="NP"/>
      <sheetName val="PP"/>
      <sheetName val="Water _balance_Dec04"/>
    </sheetNames>
    <sheetDataSet>
      <sheetData sheetId="0" refreshError="1">
        <row r="8">
          <cell r="B8">
            <v>195</v>
          </cell>
          <cell r="C8">
            <v>1</v>
          </cell>
        </row>
        <row r="9">
          <cell r="B9">
            <v>195.02500000000001</v>
          </cell>
          <cell r="C9">
            <v>1.05</v>
          </cell>
        </row>
        <row r="10">
          <cell r="B10">
            <v>195.05</v>
          </cell>
          <cell r="C10">
            <v>1.1000000000000001</v>
          </cell>
        </row>
        <row r="11">
          <cell r="B11">
            <v>195.07499999999999</v>
          </cell>
          <cell r="C11">
            <v>1.1499999999999999</v>
          </cell>
        </row>
        <row r="12">
          <cell r="B12">
            <v>195.1</v>
          </cell>
          <cell r="C12">
            <v>1.2</v>
          </cell>
        </row>
        <row r="13">
          <cell r="B13">
            <v>195.125</v>
          </cell>
          <cell r="C13">
            <v>1.25</v>
          </cell>
        </row>
        <row r="14">
          <cell r="B14">
            <v>195.15</v>
          </cell>
          <cell r="C14">
            <v>1.3</v>
          </cell>
        </row>
        <row r="15">
          <cell r="B15">
            <v>195.17500000000001</v>
          </cell>
          <cell r="C15">
            <v>1.35</v>
          </cell>
        </row>
        <row r="16">
          <cell r="B16">
            <v>195.2</v>
          </cell>
          <cell r="C16">
            <v>1.4</v>
          </cell>
        </row>
        <row r="17">
          <cell r="B17">
            <v>195.22499999999999</v>
          </cell>
          <cell r="C17">
            <v>1.45</v>
          </cell>
        </row>
        <row r="18">
          <cell r="B18">
            <v>195.25</v>
          </cell>
          <cell r="C18">
            <v>1.5</v>
          </cell>
        </row>
        <row r="19">
          <cell r="B19">
            <v>195.27500000000001</v>
          </cell>
          <cell r="C19">
            <v>1.55</v>
          </cell>
        </row>
        <row r="20">
          <cell r="B20">
            <v>195.3</v>
          </cell>
          <cell r="C20">
            <v>1.6</v>
          </cell>
        </row>
        <row r="21">
          <cell r="B21">
            <v>195.32499999999999</v>
          </cell>
          <cell r="C21">
            <v>1.65</v>
          </cell>
        </row>
        <row r="22">
          <cell r="B22">
            <v>195.35</v>
          </cell>
          <cell r="C22">
            <v>1.7</v>
          </cell>
        </row>
        <row r="23">
          <cell r="B23">
            <v>195.375</v>
          </cell>
          <cell r="C23">
            <v>1.75</v>
          </cell>
        </row>
        <row r="24">
          <cell r="B24">
            <v>195.4</v>
          </cell>
          <cell r="C24">
            <v>1.8</v>
          </cell>
        </row>
        <row r="25">
          <cell r="B25">
            <v>195.42500000000001</v>
          </cell>
          <cell r="C25">
            <v>1.85</v>
          </cell>
        </row>
        <row r="26">
          <cell r="B26">
            <v>195.45</v>
          </cell>
          <cell r="C26">
            <v>1.9</v>
          </cell>
        </row>
        <row r="27">
          <cell r="B27">
            <v>195.47499999999999</v>
          </cell>
          <cell r="C27">
            <v>1.95</v>
          </cell>
        </row>
        <row r="28">
          <cell r="B28">
            <v>195.5</v>
          </cell>
          <cell r="C28">
            <v>2</v>
          </cell>
        </row>
        <row r="29">
          <cell r="B29">
            <v>195.52500000000001</v>
          </cell>
          <cell r="C29">
            <v>2.0499999999999998</v>
          </cell>
        </row>
        <row r="30">
          <cell r="B30">
            <v>195.55</v>
          </cell>
          <cell r="C30">
            <v>2.1</v>
          </cell>
        </row>
        <row r="31">
          <cell r="B31">
            <v>195.57499999999999</v>
          </cell>
          <cell r="C31">
            <v>2.15</v>
          </cell>
        </row>
        <row r="32">
          <cell r="B32">
            <v>195.6</v>
          </cell>
          <cell r="C32">
            <v>2.2000000000000002</v>
          </cell>
        </row>
        <row r="33">
          <cell r="B33">
            <v>195.625</v>
          </cell>
          <cell r="C33">
            <v>2.25</v>
          </cell>
        </row>
        <row r="34">
          <cell r="B34">
            <v>195.65</v>
          </cell>
          <cell r="C34">
            <v>2.2999999999999998</v>
          </cell>
        </row>
        <row r="35">
          <cell r="B35">
            <v>195.67500000000001</v>
          </cell>
          <cell r="C35">
            <v>2.35</v>
          </cell>
        </row>
        <row r="36">
          <cell r="B36">
            <v>195.7</v>
          </cell>
          <cell r="C36">
            <v>2.4</v>
          </cell>
        </row>
        <row r="37">
          <cell r="B37">
            <v>195.72499999999999</v>
          </cell>
          <cell r="C37">
            <v>2.4500000000000002</v>
          </cell>
        </row>
        <row r="38">
          <cell r="B38">
            <v>195.75</v>
          </cell>
          <cell r="C38">
            <v>2.5</v>
          </cell>
        </row>
        <row r="39">
          <cell r="B39">
            <v>195.77500000000001</v>
          </cell>
          <cell r="C39">
            <v>2.5499999999999998</v>
          </cell>
        </row>
        <row r="40">
          <cell r="B40">
            <v>195.8</v>
          </cell>
          <cell r="C40">
            <v>2.6</v>
          </cell>
        </row>
        <row r="41">
          <cell r="B41">
            <v>195.82499999999999</v>
          </cell>
          <cell r="C41">
            <v>2.65</v>
          </cell>
        </row>
        <row r="42">
          <cell r="B42">
            <v>195.85</v>
          </cell>
          <cell r="C42">
            <v>2.7</v>
          </cell>
        </row>
        <row r="43">
          <cell r="B43">
            <v>195.875</v>
          </cell>
          <cell r="C43">
            <v>2.75</v>
          </cell>
        </row>
        <row r="44">
          <cell r="B44">
            <v>195.9</v>
          </cell>
          <cell r="C44">
            <v>2.8</v>
          </cell>
        </row>
        <row r="45">
          <cell r="B45">
            <v>195.92500000000001</v>
          </cell>
          <cell r="C45">
            <v>2.85</v>
          </cell>
        </row>
        <row r="46">
          <cell r="B46">
            <v>195.95</v>
          </cell>
          <cell r="C46">
            <v>2.9</v>
          </cell>
        </row>
        <row r="47">
          <cell r="B47">
            <v>195.97499999999999</v>
          </cell>
          <cell r="C47">
            <v>2.95</v>
          </cell>
        </row>
        <row r="48">
          <cell r="B48">
            <v>196</v>
          </cell>
          <cell r="C48">
            <v>3</v>
          </cell>
        </row>
        <row r="49">
          <cell r="B49">
            <v>196.02500000000001</v>
          </cell>
          <cell r="C49">
            <v>3.0750000000000002</v>
          </cell>
        </row>
        <row r="50">
          <cell r="B50">
            <v>196.05</v>
          </cell>
          <cell r="C50">
            <v>3.15</v>
          </cell>
        </row>
        <row r="51">
          <cell r="B51">
            <v>196.07499999999999</v>
          </cell>
          <cell r="C51">
            <v>3.2250000000000001</v>
          </cell>
        </row>
        <row r="52">
          <cell r="B52">
            <v>196.1</v>
          </cell>
          <cell r="C52">
            <v>3.3</v>
          </cell>
        </row>
        <row r="53">
          <cell r="B53">
            <v>196.125</v>
          </cell>
          <cell r="C53">
            <v>3.375</v>
          </cell>
        </row>
        <row r="54">
          <cell r="B54">
            <v>196.15</v>
          </cell>
          <cell r="C54">
            <v>3.45</v>
          </cell>
        </row>
        <row r="55">
          <cell r="B55">
            <v>196.17500000000001</v>
          </cell>
          <cell r="C55">
            <v>3.5249999999999999</v>
          </cell>
        </row>
        <row r="56">
          <cell r="B56">
            <v>196.2</v>
          </cell>
          <cell r="C56">
            <v>3.6</v>
          </cell>
        </row>
        <row r="57">
          <cell r="B57">
            <v>196.22499999999999</v>
          </cell>
          <cell r="C57">
            <v>3.6749999999999998</v>
          </cell>
        </row>
        <row r="58">
          <cell r="B58">
            <v>196.25</v>
          </cell>
          <cell r="C58">
            <v>3.75</v>
          </cell>
        </row>
        <row r="59">
          <cell r="B59">
            <v>196.27500000000001</v>
          </cell>
          <cell r="C59">
            <v>3.8250000000000002</v>
          </cell>
        </row>
        <row r="60">
          <cell r="B60">
            <v>196.3</v>
          </cell>
          <cell r="C60">
            <v>3.9</v>
          </cell>
        </row>
        <row r="61">
          <cell r="B61">
            <v>196.32499999999999</v>
          </cell>
          <cell r="C61">
            <v>3.9750000000000001</v>
          </cell>
        </row>
        <row r="62">
          <cell r="B62">
            <v>196.35</v>
          </cell>
          <cell r="C62">
            <v>4.05</v>
          </cell>
        </row>
        <row r="63">
          <cell r="B63">
            <v>196.375</v>
          </cell>
          <cell r="C63">
            <v>4.125</v>
          </cell>
        </row>
        <row r="64">
          <cell r="B64">
            <v>196.4</v>
          </cell>
          <cell r="C64">
            <v>4.2</v>
          </cell>
        </row>
        <row r="65">
          <cell r="B65">
            <v>196.42500000000001</v>
          </cell>
          <cell r="C65">
            <v>4.2750000000000004</v>
          </cell>
        </row>
        <row r="66">
          <cell r="B66">
            <v>196.45</v>
          </cell>
          <cell r="C66">
            <v>4.3499999999999996</v>
          </cell>
        </row>
        <row r="67">
          <cell r="B67">
            <v>196.47499999999999</v>
          </cell>
          <cell r="C67">
            <v>4.4249999999999998</v>
          </cell>
        </row>
        <row r="68">
          <cell r="B68">
            <v>196.5</v>
          </cell>
          <cell r="C68">
            <v>4.5</v>
          </cell>
        </row>
        <row r="69">
          <cell r="B69">
            <v>196.52500000000001</v>
          </cell>
          <cell r="C69">
            <v>4.5750000000000002</v>
          </cell>
        </row>
        <row r="70">
          <cell r="B70">
            <v>196.55</v>
          </cell>
          <cell r="C70">
            <v>4.6500000000000004</v>
          </cell>
        </row>
        <row r="71">
          <cell r="B71">
            <v>196.57499999999999</v>
          </cell>
          <cell r="C71">
            <v>4.7249999999999996</v>
          </cell>
        </row>
        <row r="72">
          <cell r="B72">
            <v>196.6</v>
          </cell>
          <cell r="C72">
            <v>4.8</v>
          </cell>
        </row>
        <row r="73">
          <cell r="B73">
            <v>196.625</v>
          </cell>
          <cell r="C73">
            <v>4.875</v>
          </cell>
        </row>
        <row r="74">
          <cell r="B74">
            <v>196.65</v>
          </cell>
          <cell r="C74">
            <v>4.95</v>
          </cell>
        </row>
        <row r="75">
          <cell r="B75">
            <v>196.67500000000001</v>
          </cell>
          <cell r="C75">
            <v>5.0250000000000004</v>
          </cell>
        </row>
        <row r="76">
          <cell r="B76">
            <v>196.7</v>
          </cell>
          <cell r="C76">
            <v>5.0999999999999996</v>
          </cell>
        </row>
        <row r="77">
          <cell r="B77">
            <v>196.72499999999999</v>
          </cell>
          <cell r="C77">
            <v>5.1749999999999998</v>
          </cell>
        </row>
        <row r="78">
          <cell r="B78">
            <v>196.75</v>
          </cell>
          <cell r="C78">
            <v>5.25</v>
          </cell>
        </row>
        <row r="79">
          <cell r="B79">
            <v>196.77500000000001</v>
          </cell>
          <cell r="C79">
            <v>5.3250000000000002</v>
          </cell>
        </row>
        <row r="80">
          <cell r="B80">
            <v>196.8</v>
          </cell>
          <cell r="C80">
            <v>5.4</v>
          </cell>
        </row>
        <row r="81">
          <cell r="B81">
            <v>196.82499999999999</v>
          </cell>
          <cell r="C81">
            <v>5.4749999999999996</v>
          </cell>
        </row>
        <row r="82">
          <cell r="B82">
            <v>196.85</v>
          </cell>
          <cell r="C82">
            <v>5.55</v>
          </cell>
        </row>
        <row r="83">
          <cell r="B83">
            <v>196.875</v>
          </cell>
          <cell r="C83">
            <v>5.625</v>
          </cell>
        </row>
        <row r="84">
          <cell r="B84">
            <v>196.9</v>
          </cell>
          <cell r="C84">
            <v>5.7</v>
          </cell>
        </row>
        <row r="85">
          <cell r="B85">
            <v>196.92500000000001</v>
          </cell>
          <cell r="C85">
            <v>5.7750000000000004</v>
          </cell>
        </row>
        <row r="86">
          <cell r="B86">
            <v>196.95</v>
          </cell>
          <cell r="C86">
            <v>5.85</v>
          </cell>
        </row>
        <row r="87">
          <cell r="B87">
            <v>196.97499999999999</v>
          </cell>
          <cell r="C87">
            <v>5.9249999999999998</v>
          </cell>
        </row>
        <row r="88">
          <cell r="B88">
            <v>197</v>
          </cell>
          <cell r="C88">
            <v>6</v>
          </cell>
        </row>
        <row r="89">
          <cell r="B89">
            <v>197.02500000000001</v>
          </cell>
          <cell r="C89">
            <v>6.125</v>
          </cell>
        </row>
        <row r="90">
          <cell r="B90">
            <v>197.05</v>
          </cell>
          <cell r="C90">
            <v>6.25</v>
          </cell>
        </row>
        <row r="91">
          <cell r="B91">
            <v>197.07499999999999</v>
          </cell>
          <cell r="C91">
            <v>6.375</v>
          </cell>
        </row>
        <row r="92">
          <cell r="B92">
            <v>197.1</v>
          </cell>
          <cell r="C92">
            <v>6.5</v>
          </cell>
        </row>
        <row r="93">
          <cell r="B93">
            <v>197.125</v>
          </cell>
          <cell r="C93">
            <v>6.625</v>
          </cell>
        </row>
        <row r="94">
          <cell r="B94">
            <v>197.15</v>
          </cell>
          <cell r="C94">
            <v>6.75</v>
          </cell>
        </row>
        <row r="95">
          <cell r="B95">
            <v>197.17500000000001</v>
          </cell>
          <cell r="C95">
            <v>6.875</v>
          </cell>
        </row>
        <row r="96">
          <cell r="B96">
            <v>197.2</v>
          </cell>
          <cell r="C96">
            <v>7</v>
          </cell>
        </row>
        <row r="97">
          <cell r="B97">
            <v>197.22499999999999</v>
          </cell>
          <cell r="C97">
            <v>7.125</v>
          </cell>
        </row>
        <row r="98">
          <cell r="B98">
            <v>197.25</v>
          </cell>
          <cell r="C98">
            <v>7.25</v>
          </cell>
        </row>
        <row r="99">
          <cell r="B99">
            <v>197.27500000000001</v>
          </cell>
          <cell r="C99">
            <v>7.375</v>
          </cell>
        </row>
        <row r="100">
          <cell r="B100">
            <v>197.3</v>
          </cell>
          <cell r="C100">
            <v>7.5</v>
          </cell>
        </row>
        <row r="101">
          <cell r="B101">
            <v>197.32499999999999</v>
          </cell>
          <cell r="C101">
            <v>7.625</v>
          </cell>
        </row>
        <row r="102">
          <cell r="B102">
            <v>197.35</v>
          </cell>
          <cell r="C102">
            <v>7.75</v>
          </cell>
        </row>
        <row r="103">
          <cell r="B103">
            <v>197.375</v>
          </cell>
          <cell r="C103">
            <v>7.875</v>
          </cell>
        </row>
        <row r="104">
          <cell r="B104">
            <v>197.4</v>
          </cell>
          <cell r="C104">
            <v>8</v>
          </cell>
        </row>
        <row r="105">
          <cell r="B105">
            <v>197.42500000000001</v>
          </cell>
          <cell r="C105">
            <v>8.125</v>
          </cell>
        </row>
        <row r="106">
          <cell r="B106">
            <v>197.45</v>
          </cell>
          <cell r="C106">
            <v>8.25</v>
          </cell>
        </row>
        <row r="107">
          <cell r="B107">
            <v>197.47499999999999</v>
          </cell>
          <cell r="C107">
            <v>8.375</v>
          </cell>
        </row>
        <row r="108">
          <cell r="B108">
            <v>197.5</v>
          </cell>
          <cell r="C108">
            <v>8.5</v>
          </cell>
        </row>
        <row r="109">
          <cell r="B109">
            <v>197.52500000000001</v>
          </cell>
          <cell r="C109">
            <v>8.625</v>
          </cell>
        </row>
        <row r="110">
          <cell r="B110">
            <v>197.55000000000049</v>
          </cell>
          <cell r="C110">
            <v>8.75</v>
          </cell>
        </row>
        <row r="111">
          <cell r="B111">
            <v>197.5750000000005</v>
          </cell>
          <cell r="C111">
            <v>8.875</v>
          </cell>
        </row>
        <row r="112">
          <cell r="B112">
            <v>197.6</v>
          </cell>
          <cell r="C112">
            <v>9</v>
          </cell>
        </row>
        <row r="113">
          <cell r="B113">
            <v>197.625</v>
          </cell>
          <cell r="C113">
            <v>9.125</v>
          </cell>
        </row>
        <row r="114">
          <cell r="B114">
            <v>197.65</v>
          </cell>
          <cell r="C114">
            <v>9.25</v>
          </cell>
        </row>
        <row r="115">
          <cell r="B115">
            <v>197.67500000000001</v>
          </cell>
          <cell r="C115">
            <v>9.375</v>
          </cell>
        </row>
        <row r="116">
          <cell r="B116">
            <v>197.7</v>
          </cell>
          <cell r="C116">
            <v>9.5</v>
          </cell>
        </row>
        <row r="117">
          <cell r="B117">
            <v>197.72499999999999</v>
          </cell>
          <cell r="C117">
            <v>9.625</v>
          </cell>
        </row>
        <row r="118">
          <cell r="B118">
            <v>197.75</v>
          </cell>
          <cell r="C118">
            <v>9.75</v>
          </cell>
        </row>
        <row r="119">
          <cell r="B119">
            <v>197.77500000000001</v>
          </cell>
          <cell r="C119">
            <v>9.875</v>
          </cell>
        </row>
        <row r="120">
          <cell r="B120">
            <v>197.8</v>
          </cell>
          <cell r="C120">
            <v>10</v>
          </cell>
        </row>
        <row r="121">
          <cell r="B121">
            <v>197.82499999999999</v>
          </cell>
          <cell r="C121">
            <v>10.125</v>
          </cell>
        </row>
        <row r="122">
          <cell r="B122">
            <v>197.85</v>
          </cell>
          <cell r="C122">
            <v>10.25</v>
          </cell>
        </row>
        <row r="123">
          <cell r="B123">
            <v>197.875</v>
          </cell>
          <cell r="C123">
            <v>10.375</v>
          </cell>
        </row>
        <row r="124">
          <cell r="B124">
            <v>197.9</v>
          </cell>
          <cell r="C124">
            <v>10.5</v>
          </cell>
        </row>
        <row r="125">
          <cell r="B125">
            <v>197.92500000000001</v>
          </cell>
          <cell r="C125">
            <v>10.625</v>
          </cell>
        </row>
        <row r="126">
          <cell r="B126">
            <v>197.95</v>
          </cell>
          <cell r="C126">
            <v>10.75</v>
          </cell>
        </row>
        <row r="127">
          <cell r="B127">
            <v>197.97499999999999</v>
          </cell>
          <cell r="C127">
            <v>10.875</v>
          </cell>
        </row>
        <row r="128">
          <cell r="B128">
            <v>198</v>
          </cell>
          <cell r="C128">
            <v>11</v>
          </cell>
        </row>
        <row r="129">
          <cell r="B129">
            <v>198.02500000000001</v>
          </cell>
          <cell r="C129">
            <v>11.15</v>
          </cell>
        </row>
        <row r="130">
          <cell r="B130">
            <v>198.05</v>
          </cell>
          <cell r="C130">
            <v>11.3</v>
          </cell>
        </row>
        <row r="131">
          <cell r="B131">
            <v>198.07499999999999</v>
          </cell>
          <cell r="C131">
            <v>11.45</v>
          </cell>
        </row>
        <row r="132">
          <cell r="B132">
            <v>198.1</v>
          </cell>
          <cell r="C132">
            <v>11.6</v>
          </cell>
        </row>
        <row r="133">
          <cell r="B133">
            <v>198.125</v>
          </cell>
          <cell r="C133">
            <v>11.75</v>
          </cell>
        </row>
        <row r="134">
          <cell r="B134">
            <v>198.15</v>
          </cell>
          <cell r="C134">
            <v>11.9</v>
          </cell>
        </row>
        <row r="135">
          <cell r="B135">
            <v>198.17500000000001</v>
          </cell>
          <cell r="C135">
            <v>12.05</v>
          </cell>
        </row>
        <row r="136">
          <cell r="B136">
            <v>198.2</v>
          </cell>
          <cell r="C136">
            <v>12.2</v>
          </cell>
        </row>
        <row r="137">
          <cell r="B137">
            <v>198.22499999999999</v>
          </cell>
          <cell r="C137">
            <v>12.35</v>
          </cell>
        </row>
        <row r="138">
          <cell r="B138">
            <v>198.25</v>
          </cell>
          <cell r="C138">
            <v>12.5</v>
          </cell>
        </row>
        <row r="139">
          <cell r="B139">
            <v>198.27500000000001</v>
          </cell>
          <cell r="C139">
            <v>12.65</v>
          </cell>
        </row>
        <row r="140">
          <cell r="B140">
            <v>198.3</v>
          </cell>
          <cell r="C140">
            <v>12.8</v>
          </cell>
        </row>
        <row r="141">
          <cell r="B141">
            <v>198.32499999999999</v>
          </cell>
          <cell r="C141">
            <v>12.95</v>
          </cell>
        </row>
        <row r="142">
          <cell r="B142">
            <v>198.35</v>
          </cell>
          <cell r="C142">
            <v>13.1</v>
          </cell>
        </row>
        <row r="143">
          <cell r="B143">
            <v>198.375</v>
          </cell>
          <cell r="C143">
            <v>13.25</v>
          </cell>
        </row>
        <row r="144">
          <cell r="B144">
            <v>198.4</v>
          </cell>
          <cell r="C144">
            <v>13.4</v>
          </cell>
        </row>
        <row r="145">
          <cell r="B145">
            <v>198.42500000000001</v>
          </cell>
          <cell r="C145">
            <v>13.55</v>
          </cell>
        </row>
        <row r="146">
          <cell r="B146">
            <v>198.45</v>
          </cell>
          <cell r="C146">
            <v>13.7</v>
          </cell>
        </row>
        <row r="147">
          <cell r="B147">
            <v>198.47499999999999</v>
          </cell>
          <cell r="C147">
            <v>13.85</v>
          </cell>
        </row>
        <row r="148">
          <cell r="B148">
            <v>198.5</v>
          </cell>
          <cell r="C148">
            <v>14</v>
          </cell>
        </row>
        <row r="149">
          <cell r="B149">
            <v>198.52500000000001</v>
          </cell>
          <cell r="C149">
            <v>14.2</v>
          </cell>
        </row>
        <row r="150">
          <cell r="B150">
            <v>198.55</v>
          </cell>
          <cell r="C150">
            <v>14.4</v>
          </cell>
        </row>
        <row r="151">
          <cell r="B151">
            <v>198.57499999999999</v>
          </cell>
          <cell r="C151">
            <v>14.6</v>
          </cell>
        </row>
        <row r="152">
          <cell r="B152">
            <v>198.6</v>
          </cell>
          <cell r="C152">
            <v>14.8</v>
          </cell>
        </row>
        <row r="153">
          <cell r="B153">
            <v>198.625</v>
          </cell>
          <cell r="C153">
            <v>15</v>
          </cell>
        </row>
        <row r="154">
          <cell r="B154">
            <v>198.65</v>
          </cell>
          <cell r="C154">
            <v>15.2</v>
          </cell>
        </row>
        <row r="155">
          <cell r="B155">
            <v>198.67500000000001</v>
          </cell>
          <cell r="C155">
            <v>15.4</v>
          </cell>
        </row>
        <row r="156">
          <cell r="B156">
            <v>198.7</v>
          </cell>
          <cell r="C156">
            <v>15.6</v>
          </cell>
        </row>
        <row r="157">
          <cell r="B157">
            <v>198.72499999999999</v>
          </cell>
          <cell r="C157">
            <v>15.8</v>
          </cell>
        </row>
        <row r="158">
          <cell r="B158">
            <v>198.75</v>
          </cell>
          <cell r="C158">
            <v>16</v>
          </cell>
        </row>
        <row r="159">
          <cell r="B159">
            <v>198.77500000000001</v>
          </cell>
          <cell r="C159">
            <v>16.2</v>
          </cell>
        </row>
        <row r="160">
          <cell r="B160">
            <v>198.8</v>
          </cell>
          <cell r="C160">
            <v>16.399999999999999</v>
          </cell>
        </row>
        <row r="161">
          <cell r="B161">
            <v>198.82499999999999</v>
          </cell>
          <cell r="C161">
            <v>16.600000000000001</v>
          </cell>
        </row>
        <row r="162">
          <cell r="B162">
            <v>198.85</v>
          </cell>
          <cell r="C162">
            <v>16.8</v>
          </cell>
        </row>
        <row r="163">
          <cell r="B163">
            <v>198.875</v>
          </cell>
          <cell r="C163">
            <v>17</v>
          </cell>
        </row>
        <row r="164">
          <cell r="B164">
            <v>198.9</v>
          </cell>
          <cell r="C164">
            <v>17.2</v>
          </cell>
        </row>
        <row r="165">
          <cell r="B165">
            <v>198.92500000000001</v>
          </cell>
          <cell r="C165">
            <v>17.399999999999999</v>
          </cell>
        </row>
        <row r="166">
          <cell r="B166">
            <v>198.95</v>
          </cell>
          <cell r="C166">
            <v>17.600000000000001</v>
          </cell>
        </row>
        <row r="167">
          <cell r="B167">
            <v>198.97499999999999</v>
          </cell>
          <cell r="C167">
            <v>17.8</v>
          </cell>
        </row>
        <row r="168">
          <cell r="B168">
            <v>199</v>
          </cell>
          <cell r="C168">
            <v>18</v>
          </cell>
        </row>
        <row r="169">
          <cell r="B169">
            <v>199.02500000000001</v>
          </cell>
          <cell r="C169">
            <v>18.2</v>
          </cell>
        </row>
        <row r="170">
          <cell r="B170">
            <v>199.05</v>
          </cell>
          <cell r="C170">
            <v>18.399999999999999</v>
          </cell>
        </row>
        <row r="171">
          <cell r="B171">
            <v>199.07499999999999</v>
          </cell>
          <cell r="C171">
            <v>18.600000000000001</v>
          </cell>
        </row>
        <row r="172">
          <cell r="B172">
            <v>199.1</v>
          </cell>
          <cell r="C172">
            <v>18.8</v>
          </cell>
        </row>
        <row r="173">
          <cell r="B173">
            <v>199.125</v>
          </cell>
          <cell r="C173">
            <v>19</v>
          </cell>
        </row>
        <row r="174">
          <cell r="B174">
            <v>199.15</v>
          </cell>
          <cell r="C174">
            <v>19.2</v>
          </cell>
        </row>
        <row r="175">
          <cell r="B175">
            <v>199.17500000000001</v>
          </cell>
          <cell r="C175">
            <v>19.399999999999999</v>
          </cell>
        </row>
        <row r="176">
          <cell r="B176">
            <v>199.2</v>
          </cell>
          <cell r="C176">
            <v>19.600000000000001</v>
          </cell>
        </row>
        <row r="177">
          <cell r="B177">
            <v>199.22499999999999</v>
          </cell>
          <cell r="C177">
            <v>19.8</v>
          </cell>
        </row>
        <row r="178">
          <cell r="B178">
            <v>199.25</v>
          </cell>
          <cell r="C178">
            <v>20</v>
          </cell>
        </row>
        <row r="179">
          <cell r="B179">
            <v>199.27500000000001</v>
          </cell>
          <cell r="C179">
            <v>20.2</v>
          </cell>
        </row>
        <row r="180">
          <cell r="B180">
            <v>199.3</v>
          </cell>
          <cell r="C180">
            <v>20.399999999999999</v>
          </cell>
        </row>
        <row r="181">
          <cell r="B181">
            <v>199.32499999999999</v>
          </cell>
          <cell r="C181">
            <v>20.6</v>
          </cell>
        </row>
        <row r="182">
          <cell r="B182">
            <v>199.35</v>
          </cell>
          <cell r="C182">
            <v>20.8</v>
          </cell>
        </row>
        <row r="183">
          <cell r="B183">
            <v>199.375</v>
          </cell>
          <cell r="C183">
            <v>21</v>
          </cell>
        </row>
        <row r="184">
          <cell r="B184">
            <v>199.4</v>
          </cell>
          <cell r="C184">
            <v>21.2</v>
          </cell>
        </row>
        <row r="185">
          <cell r="B185">
            <v>199.42500000000001</v>
          </cell>
          <cell r="C185">
            <v>21.4</v>
          </cell>
        </row>
        <row r="186">
          <cell r="B186">
            <v>199.45</v>
          </cell>
          <cell r="C186">
            <v>21.6</v>
          </cell>
        </row>
        <row r="187">
          <cell r="B187">
            <v>199.47499999999999</v>
          </cell>
          <cell r="C187">
            <v>21.8</v>
          </cell>
        </row>
        <row r="188">
          <cell r="B188">
            <v>199.5</v>
          </cell>
          <cell r="C188">
            <v>22</v>
          </cell>
        </row>
        <row r="189">
          <cell r="B189">
            <v>199.52500000000001</v>
          </cell>
          <cell r="C189">
            <v>22.274999999999999</v>
          </cell>
        </row>
        <row r="190">
          <cell r="B190">
            <v>199.55</v>
          </cell>
          <cell r="C190">
            <v>22.55</v>
          </cell>
        </row>
        <row r="191">
          <cell r="B191">
            <v>199.57499999999999</v>
          </cell>
          <cell r="C191">
            <v>22.824999999999999</v>
          </cell>
        </row>
        <row r="192">
          <cell r="B192">
            <v>199.6</v>
          </cell>
          <cell r="C192">
            <v>23.1</v>
          </cell>
        </row>
        <row r="193">
          <cell r="B193">
            <v>199.625</v>
          </cell>
          <cell r="C193">
            <v>23.375</v>
          </cell>
        </row>
        <row r="194">
          <cell r="B194">
            <v>199.65</v>
          </cell>
          <cell r="C194">
            <v>23.65</v>
          </cell>
        </row>
        <row r="195">
          <cell r="B195">
            <v>199.67500000000001</v>
          </cell>
          <cell r="C195">
            <v>23.925000000000001</v>
          </cell>
        </row>
        <row r="196">
          <cell r="B196">
            <v>199.7</v>
          </cell>
          <cell r="C196">
            <v>24.2</v>
          </cell>
        </row>
        <row r="197">
          <cell r="B197">
            <v>199.72499999999999</v>
          </cell>
          <cell r="C197">
            <v>24.475000000000001</v>
          </cell>
        </row>
        <row r="198">
          <cell r="B198">
            <v>199.75</v>
          </cell>
          <cell r="C198">
            <v>24.75</v>
          </cell>
        </row>
        <row r="199">
          <cell r="B199">
            <v>199.77500000000001</v>
          </cell>
          <cell r="C199">
            <v>25.024999999999999</v>
          </cell>
        </row>
        <row r="200">
          <cell r="B200">
            <v>199.8</v>
          </cell>
          <cell r="C200">
            <v>25.3</v>
          </cell>
        </row>
        <row r="201">
          <cell r="B201">
            <v>199.82499999999999</v>
          </cell>
          <cell r="C201">
            <v>25.574999999999999</v>
          </cell>
        </row>
        <row r="202">
          <cell r="B202">
            <v>199.85</v>
          </cell>
          <cell r="C202">
            <v>25.85</v>
          </cell>
        </row>
        <row r="203">
          <cell r="B203">
            <v>199.875</v>
          </cell>
          <cell r="C203">
            <v>26.125</v>
          </cell>
        </row>
        <row r="204">
          <cell r="B204">
            <v>199.9</v>
          </cell>
          <cell r="C204">
            <v>26.4</v>
          </cell>
        </row>
        <row r="205">
          <cell r="B205">
            <v>199.92500000000001</v>
          </cell>
          <cell r="C205">
            <v>26.675000000000001</v>
          </cell>
        </row>
        <row r="206">
          <cell r="B206">
            <v>199.95</v>
          </cell>
          <cell r="C206">
            <v>26.95</v>
          </cell>
        </row>
        <row r="207">
          <cell r="B207">
            <v>199.97499999999999</v>
          </cell>
          <cell r="C207">
            <v>27.225000000000001</v>
          </cell>
        </row>
        <row r="208">
          <cell r="B208">
            <v>200</v>
          </cell>
          <cell r="C208">
            <v>27.5</v>
          </cell>
        </row>
        <row r="209">
          <cell r="B209">
            <v>200.02500000000001</v>
          </cell>
          <cell r="C209">
            <v>27.8</v>
          </cell>
        </row>
        <row r="210">
          <cell r="B210">
            <v>200.05</v>
          </cell>
          <cell r="C210">
            <v>28.1</v>
          </cell>
        </row>
        <row r="211">
          <cell r="B211">
            <v>200.07499999999999</v>
          </cell>
          <cell r="C211">
            <v>28.4</v>
          </cell>
        </row>
        <row r="212">
          <cell r="B212">
            <v>200.1</v>
          </cell>
          <cell r="C212">
            <v>28.7</v>
          </cell>
        </row>
        <row r="213">
          <cell r="B213">
            <v>200.12500000000108</v>
          </cell>
          <cell r="C213">
            <v>29</v>
          </cell>
        </row>
        <row r="214">
          <cell r="B214">
            <v>200.15000000000109</v>
          </cell>
          <cell r="C214">
            <v>29.3</v>
          </cell>
        </row>
        <row r="215">
          <cell r="B215">
            <v>200.17500000000109</v>
          </cell>
          <cell r="C215">
            <v>29.6</v>
          </cell>
        </row>
        <row r="216">
          <cell r="B216">
            <v>200.2000000000011</v>
          </cell>
          <cell r="C216">
            <v>29.9</v>
          </cell>
        </row>
        <row r="217">
          <cell r="B217">
            <v>200.2250000000011</v>
          </cell>
          <cell r="C217">
            <v>30.2</v>
          </cell>
        </row>
        <row r="218">
          <cell r="B218">
            <v>200.25000000000111</v>
          </cell>
          <cell r="C218">
            <v>30.5</v>
          </cell>
        </row>
        <row r="219">
          <cell r="B219">
            <v>200.27500000000111</v>
          </cell>
          <cell r="C219">
            <v>30.8</v>
          </cell>
        </row>
        <row r="220">
          <cell r="B220">
            <v>200.30000000000112</v>
          </cell>
          <cell r="C220">
            <v>31.1</v>
          </cell>
        </row>
        <row r="221">
          <cell r="B221">
            <v>200.32500000000113</v>
          </cell>
          <cell r="C221">
            <v>31.4</v>
          </cell>
        </row>
        <row r="222">
          <cell r="B222">
            <v>200.35000000000113</v>
          </cell>
          <cell r="C222">
            <v>31.7</v>
          </cell>
        </row>
        <row r="223">
          <cell r="B223">
            <v>200.37500000000114</v>
          </cell>
          <cell r="C223">
            <v>32</v>
          </cell>
        </row>
        <row r="224">
          <cell r="B224">
            <v>200.40000000000114</v>
          </cell>
          <cell r="C224">
            <v>32.299999999999997</v>
          </cell>
        </row>
        <row r="225">
          <cell r="B225">
            <v>200.42500000000115</v>
          </cell>
          <cell r="C225">
            <v>32.6</v>
          </cell>
        </row>
        <row r="226">
          <cell r="B226">
            <v>200.45000000000115</v>
          </cell>
          <cell r="C226">
            <v>32.9</v>
          </cell>
        </row>
        <row r="227">
          <cell r="B227">
            <v>200.47500000000116</v>
          </cell>
          <cell r="C227">
            <v>33.200000000000003</v>
          </cell>
        </row>
        <row r="228">
          <cell r="B228">
            <v>200.5</v>
          </cell>
          <cell r="C228">
            <v>33.49999999999995</v>
          </cell>
        </row>
        <row r="229">
          <cell r="B229">
            <v>200.52500000000001</v>
          </cell>
          <cell r="C229">
            <v>33.87499999999995</v>
          </cell>
        </row>
        <row r="230">
          <cell r="B230">
            <v>200.55</v>
          </cell>
          <cell r="C230">
            <v>34.24999999999995</v>
          </cell>
        </row>
        <row r="231">
          <cell r="B231">
            <v>200.57499999999999</v>
          </cell>
          <cell r="C231">
            <v>34.62499999999995</v>
          </cell>
        </row>
        <row r="232">
          <cell r="B232">
            <v>200.6</v>
          </cell>
          <cell r="C232">
            <v>34.99999999999995</v>
          </cell>
        </row>
        <row r="233">
          <cell r="B233">
            <v>200.625</v>
          </cell>
          <cell r="C233">
            <v>35.37499999999995</v>
          </cell>
        </row>
        <row r="234">
          <cell r="B234">
            <v>200.65</v>
          </cell>
          <cell r="C234">
            <v>35.74999999999995</v>
          </cell>
        </row>
        <row r="235">
          <cell r="B235">
            <v>200.67500000000001</v>
          </cell>
          <cell r="C235">
            <v>36.12499999999995</v>
          </cell>
        </row>
        <row r="236">
          <cell r="B236">
            <v>200.7</v>
          </cell>
          <cell r="C236">
            <v>36.49999999999995</v>
          </cell>
        </row>
        <row r="237">
          <cell r="B237">
            <v>200.72499999999999</v>
          </cell>
          <cell r="C237">
            <v>36.87499999999995</v>
          </cell>
        </row>
        <row r="238">
          <cell r="B238">
            <v>200.75</v>
          </cell>
          <cell r="C238">
            <v>37.24999999999995</v>
          </cell>
        </row>
        <row r="239">
          <cell r="B239">
            <v>200.77500000000001</v>
          </cell>
          <cell r="C239">
            <v>37.62499999999995</v>
          </cell>
        </row>
        <row r="240">
          <cell r="B240">
            <v>200.8</v>
          </cell>
          <cell r="C240">
            <v>37.99999999999995</v>
          </cell>
        </row>
        <row r="241">
          <cell r="B241">
            <v>200.82499999999999</v>
          </cell>
          <cell r="C241">
            <v>38.37499999999995</v>
          </cell>
        </row>
        <row r="242">
          <cell r="B242">
            <v>200.85</v>
          </cell>
          <cell r="C242">
            <v>38.74999999999995</v>
          </cell>
        </row>
        <row r="243">
          <cell r="B243">
            <v>200.875</v>
          </cell>
          <cell r="C243">
            <v>39.12499999999995</v>
          </cell>
        </row>
        <row r="244">
          <cell r="B244">
            <v>200.9</v>
          </cell>
          <cell r="C244">
            <v>39.49999999999995</v>
          </cell>
        </row>
        <row r="245">
          <cell r="B245">
            <v>200.92500000000001</v>
          </cell>
          <cell r="C245">
            <v>39.87499999999995</v>
          </cell>
        </row>
        <row r="246">
          <cell r="B246">
            <v>200.95</v>
          </cell>
          <cell r="C246">
            <v>40.24999999999995</v>
          </cell>
        </row>
        <row r="247">
          <cell r="B247">
            <v>200.97499999999999</v>
          </cell>
          <cell r="C247">
            <v>40.62499999999995</v>
          </cell>
        </row>
        <row r="248">
          <cell r="B248">
            <v>201</v>
          </cell>
          <cell r="C248">
            <v>41</v>
          </cell>
        </row>
        <row r="249">
          <cell r="B249">
            <v>201.02500000000001</v>
          </cell>
          <cell r="C249">
            <v>41.375</v>
          </cell>
        </row>
        <row r="250">
          <cell r="B250">
            <v>201.05</v>
          </cell>
          <cell r="C250">
            <v>41.75</v>
          </cell>
        </row>
        <row r="251">
          <cell r="B251">
            <v>201.07499999999999</v>
          </cell>
          <cell r="C251">
            <v>42.125</v>
          </cell>
        </row>
        <row r="252">
          <cell r="B252">
            <v>201.1</v>
          </cell>
          <cell r="C252">
            <v>42.5</v>
          </cell>
        </row>
        <row r="253">
          <cell r="B253">
            <v>201.125</v>
          </cell>
          <cell r="C253">
            <v>42.875</v>
          </cell>
        </row>
        <row r="254">
          <cell r="B254">
            <v>201.15</v>
          </cell>
          <cell r="C254">
            <v>43.25</v>
          </cell>
        </row>
        <row r="255">
          <cell r="B255">
            <v>201.17500000000001</v>
          </cell>
          <cell r="C255">
            <v>43.625</v>
          </cell>
        </row>
        <row r="256">
          <cell r="B256">
            <v>201.2</v>
          </cell>
          <cell r="C256">
            <v>44</v>
          </cell>
        </row>
        <row r="257">
          <cell r="B257">
            <v>201.22499999999999</v>
          </cell>
          <cell r="C257">
            <v>44.375</v>
          </cell>
        </row>
        <row r="258">
          <cell r="B258">
            <v>201.25</v>
          </cell>
          <cell r="C258">
            <v>44.75</v>
          </cell>
        </row>
        <row r="259">
          <cell r="B259">
            <v>201.27500000000001</v>
          </cell>
          <cell r="C259">
            <v>45.125</v>
          </cell>
        </row>
        <row r="260">
          <cell r="B260">
            <v>201.3</v>
          </cell>
          <cell r="C260">
            <v>45.5</v>
          </cell>
        </row>
        <row r="261">
          <cell r="B261">
            <v>201.32499999999999</v>
          </cell>
          <cell r="C261">
            <v>45.875</v>
          </cell>
        </row>
        <row r="262">
          <cell r="B262">
            <v>201.35</v>
          </cell>
          <cell r="C262">
            <v>46.25</v>
          </cell>
        </row>
        <row r="263">
          <cell r="B263">
            <v>201.375</v>
          </cell>
          <cell r="C263">
            <v>46.625</v>
          </cell>
        </row>
        <row r="264">
          <cell r="B264">
            <v>201.4</v>
          </cell>
          <cell r="C264">
            <v>47</v>
          </cell>
        </row>
        <row r="265">
          <cell r="B265">
            <v>201.42500000000001</v>
          </cell>
          <cell r="C265">
            <v>47.375</v>
          </cell>
        </row>
        <row r="266">
          <cell r="B266">
            <v>201.45</v>
          </cell>
          <cell r="C266">
            <v>47.75</v>
          </cell>
        </row>
        <row r="267">
          <cell r="B267">
            <v>201.47499999999999</v>
          </cell>
          <cell r="C267">
            <v>48.125</v>
          </cell>
        </row>
        <row r="268">
          <cell r="B268">
            <v>201.5</v>
          </cell>
          <cell r="C268">
            <v>48.5</v>
          </cell>
        </row>
        <row r="269">
          <cell r="B269">
            <v>201.52500000000001</v>
          </cell>
          <cell r="C269">
            <v>48.924999999999997</v>
          </cell>
        </row>
        <row r="270">
          <cell r="B270">
            <v>201.55</v>
          </cell>
          <cell r="C270">
            <v>49.35</v>
          </cell>
        </row>
        <row r="271">
          <cell r="B271">
            <v>201.57499999999999</v>
          </cell>
          <cell r="C271">
            <v>49.774999999999999</v>
          </cell>
        </row>
        <row r="272">
          <cell r="B272">
            <v>201.6</v>
          </cell>
          <cell r="C272">
            <v>50.2</v>
          </cell>
        </row>
        <row r="273">
          <cell r="B273">
            <v>201.625</v>
          </cell>
          <cell r="C273">
            <v>50.625</v>
          </cell>
        </row>
        <row r="274">
          <cell r="B274">
            <v>201.65</v>
          </cell>
          <cell r="C274">
            <v>51.05</v>
          </cell>
        </row>
        <row r="275">
          <cell r="B275">
            <v>201.67500000000001</v>
          </cell>
          <cell r="C275">
            <v>51.475000000000001</v>
          </cell>
        </row>
        <row r="276">
          <cell r="B276">
            <v>201.7</v>
          </cell>
          <cell r="C276">
            <v>51.9</v>
          </cell>
        </row>
        <row r="277">
          <cell r="B277">
            <v>201.72499999999999</v>
          </cell>
          <cell r="C277">
            <v>52.325000000000003</v>
          </cell>
        </row>
        <row r="278">
          <cell r="B278">
            <v>201.75</v>
          </cell>
          <cell r="C278">
            <v>52.75</v>
          </cell>
        </row>
        <row r="279">
          <cell r="B279">
            <v>201.77500000000001</v>
          </cell>
          <cell r="C279">
            <v>53.174999999999997</v>
          </cell>
        </row>
        <row r="280">
          <cell r="B280">
            <v>201.8</v>
          </cell>
          <cell r="C280">
            <v>53.6</v>
          </cell>
        </row>
        <row r="281">
          <cell r="B281">
            <v>201.82499999999999</v>
          </cell>
          <cell r="C281">
            <v>54.024999999999999</v>
          </cell>
        </row>
        <row r="282">
          <cell r="B282">
            <v>201.85</v>
          </cell>
          <cell r="C282">
            <v>54.45</v>
          </cell>
        </row>
        <row r="283">
          <cell r="B283">
            <v>201.875</v>
          </cell>
          <cell r="C283">
            <v>54.875</v>
          </cell>
        </row>
        <row r="284">
          <cell r="B284">
            <v>201.9</v>
          </cell>
          <cell r="C284">
            <v>55.3</v>
          </cell>
        </row>
        <row r="285">
          <cell r="B285">
            <v>201.92500000000001</v>
          </cell>
          <cell r="C285">
            <v>55.725000000000001</v>
          </cell>
        </row>
        <row r="286">
          <cell r="B286">
            <v>201.95</v>
          </cell>
          <cell r="C286">
            <v>56.15</v>
          </cell>
        </row>
        <row r="287">
          <cell r="B287">
            <v>201.97499999999999</v>
          </cell>
          <cell r="C287">
            <v>56.575000000000003</v>
          </cell>
        </row>
        <row r="288">
          <cell r="B288">
            <v>202</v>
          </cell>
          <cell r="C288">
            <v>57</v>
          </cell>
        </row>
        <row r="289">
          <cell r="B289">
            <v>202.02500000000001</v>
          </cell>
          <cell r="C289">
            <v>57.475000000000001</v>
          </cell>
        </row>
        <row r="290">
          <cell r="B290">
            <v>202.05</v>
          </cell>
          <cell r="C290">
            <v>57.95</v>
          </cell>
        </row>
        <row r="291">
          <cell r="B291">
            <v>202.07499999999999</v>
          </cell>
          <cell r="C291">
            <v>58.424999999999997</v>
          </cell>
        </row>
        <row r="292">
          <cell r="B292">
            <v>202.1</v>
          </cell>
          <cell r="C292">
            <v>58.9</v>
          </cell>
        </row>
        <row r="293">
          <cell r="B293">
            <v>202.125</v>
          </cell>
          <cell r="C293">
            <v>59.375</v>
          </cell>
        </row>
        <row r="294">
          <cell r="B294">
            <v>202.15</v>
          </cell>
          <cell r="C294">
            <v>59.85</v>
          </cell>
        </row>
        <row r="295">
          <cell r="B295">
            <v>202.17500000000001</v>
          </cell>
          <cell r="C295">
            <v>60.325000000000003</v>
          </cell>
        </row>
        <row r="296">
          <cell r="B296">
            <v>202.2</v>
          </cell>
          <cell r="C296">
            <v>60.8</v>
          </cell>
        </row>
        <row r="297">
          <cell r="B297">
            <v>202.22499999999999</v>
          </cell>
          <cell r="C297">
            <v>61.274999999999999</v>
          </cell>
        </row>
        <row r="298">
          <cell r="B298">
            <v>202.25</v>
          </cell>
          <cell r="C298">
            <v>61.75</v>
          </cell>
        </row>
        <row r="299">
          <cell r="B299">
            <v>202.27500000000001</v>
          </cell>
          <cell r="C299">
            <v>62.225000000000001</v>
          </cell>
        </row>
        <row r="300">
          <cell r="B300">
            <v>202.3</v>
          </cell>
          <cell r="C300">
            <v>62.7</v>
          </cell>
        </row>
        <row r="301">
          <cell r="B301">
            <v>202.32499999999999</v>
          </cell>
          <cell r="C301">
            <v>63.174999999999997</v>
          </cell>
        </row>
        <row r="302">
          <cell r="B302">
            <v>202.35</v>
          </cell>
          <cell r="C302">
            <v>63.65</v>
          </cell>
        </row>
        <row r="303">
          <cell r="B303">
            <v>202.375</v>
          </cell>
          <cell r="C303">
            <v>64.125</v>
          </cell>
        </row>
        <row r="304">
          <cell r="B304">
            <v>202.4</v>
          </cell>
          <cell r="C304">
            <v>64.599999999999994</v>
          </cell>
        </row>
        <row r="305">
          <cell r="B305">
            <v>202.42500000000001</v>
          </cell>
          <cell r="C305">
            <v>65.075000000000003</v>
          </cell>
        </row>
        <row r="306">
          <cell r="B306">
            <v>202.45</v>
          </cell>
          <cell r="C306">
            <v>65.55</v>
          </cell>
        </row>
        <row r="307">
          <cell r="B307">
            <v>202.47499999999999</v>
          </cell>
          <cell r="C307">
            <v>66.025000000000006</v>
          </cell>
        </row>
        <row r="308">
          <cell r="B308">
            <v>202.5</v>
          </cell>
          <cell r="C308">
            <v>66.5</v>
          </cell>
        </row>
        <row r="309">
          <cell r="B309">
            <v>202.52500000000001</v>
          </cell>
          <cell r="C309">
            <v>67.099999999999994</v>
          </cell>
        </row>
        <row r="310">
          <cell r="B310">
            <v>202.55</v>
          </cell>
          <cell r="C310">
            <v>67.7</v>
          </cell>
        </row>
        <row r="311">
          <cell r="B311">
            <v>202.57499999999999</v>
          </cell>
          <cell r="C311">
            <v>68.3</v>
          </cell>
        </row>
        <row r="312">
          <cell r="B312">
            <v>202.6</v>
          </cell>
          <cell r="C312">
            <v>68.900000000000006</v>
          </cell>
        </row>
        <row r="313">
          <cell r="B313">
            <v>202.625</v>
          </cell>
          <cell r="C313">
            <v>69.5</v>
          </cell>
        </row>
        <row r="314">
          <cell r="B314">
            <v>202.65</v>
          </cell>
          <cell r="C314">
            <v>70.099999999999994</v>
          </cell>
        </row>
        <row r="315">
          <cell r="B315">
            <v>202.67500000000001</v>
          </cell>
          <cell r="C315">
            <v>70.7</v>
          </cell>
        </row>
        <row r="316">
          <cell r="B316">
            <v>202.7</v>
          </cell>
          <cell r="C316">
            <v>71.3</v>
          </cell>
        </row>
        <row r="317">
          <cell r="B317">
            <v>202.72499999999999</v>
          </cell>
          <cell r="C317">
            <v>71.900000000000006</v>
          </cell>
        </row>
        <row r="318">
          <cell r="B318">
            <v>202.75</v>
          </cell>
          <cell r="C318">
            <v>72.5</v>
          </cell>
        </row>
        <row r="319">
          <cell r="B319">
            <v>202.77500000000001</v>
          </cell>
          <cell r="C319">
            <v>73.099999999999994</v>
          </cell>
        </row>
        <row r="320">
          <cell r="B320">
            <v>202.8</v>
          </cell>
          <cell r="C320">
            <v>73.7</v>
          </cell>
        </row>
        <row r="321">
          <cell r="B321">
            <v>202.82499999999999</v>
          </cell>
          <cell r="C321">
            <v>74.3</v>
          </cell>
        </row>
        <row r="322">
          <cell r="B322">
            <v>202.85</v>
          </cell>
          <cell r="C322">
            <v>74.900000000000006</v>
          </cell>
        </row>
        <row r="323">
          <cell r="B323">
            <v>202.875</v>
          </cell>
          <cell r="C323">
            <v>75.5</v>
          </cell>
        </row>
        <row r="324">
          <cell r="B324">
            <v>202.9</v>
          </cell>
          <cell r="C324">
            <v>76.099999999999994</v>
          </cell>
        </row>
        <row r="325">
          <cell r="B325">
            <v>202.92500000000001</v>
          </cell>
          <cell r="C325">
            <v>76.7</v>
          </cell>
        </row>
        <row r="326">
          <cell r="B326">
            <v>202.95</v>
          </cell>
          <cell r="C326">
            <v>77.3</v>
          </cell>
        </row>
        <row r="327">
          <cell r="B327">
            <v>202.97499999999999</v>
          </cell>
          <cell r="C327">
            <v>77.900000000000006</v>
          </cell>
        </row>
        <row r="328">
          <cell r="B328">
            <v>203</v>
          </cell>
          <cell r="C328">
            <v>78.5</v>
          </cell>
        </row>
        <row r="329">
          <cell r="B329">
            <v>203.02500000000001</v>
          </cell>
          <cell r="C329">
            <v>79.075000000000003</v>
          </cell>
        </row>
        <row r="330">
          <cell r="B330">
            <v>203.05</v>
          </cell>
          <cell r="C330">
            <v>79.650000000000006</v>
          </cell>
        </row>
        <row r="331">
          <cell r="B331">
            <v>203.07499999999999</v>
          </cell>
          <cell r="C331">
            <v>80.224999999999994</v>
          </cell>
        </row>
        <row r="332">
          <cell r="B332">
            <v>203.1</v>
          </cell>
          <cell r="C332">
            <v>80.8</v>
          </cell>
        </row>
        <row r="333">
          <cell r="B333">
            <v>203.125</v>
          </cell>
          <cell r="C333">
            <v>81.375</v>
          </cell>
        </row>
        <row r="334">
          <cell r="B334">
            <v>203.15</v>
          </cell>
          <cell r="C334">
            <v>81.95</v>
          </cell>
        </row>
        <row r="335">
          <cell r="B335">
            <v>203.17500000000001</v>
          </cell>
          <cell r="C335">
            <v>82.525000000000006</v>
          </cell>
        </row>
        <row r="336">
          <cell r="B336">
            <v>203.2</v>
          </cell>
          <cell r="C336">
            <v>83.1</v>
          </cell>
        </row>
        <row r="337">
          <cell r="B337">
            <v>203.22499999999999</v>
          </cell>
          <cell r="C337">
            <v>83.674999999999997</v>
          </cell>
        </row>
        <row r="338">
          <cell r="B338">
            <v>203.25</v>
          </cell>
          <cell r="C338">
            <v>84.25</v>
          </cell>
        </row>
        <row r="339">
          <cell r="B339">
            <v>203.27500000000001</v>
          </cell>
          <cell r="C339">
            <v>84.825000000000003</v>
          </cell>
        </row>
        <row r="340">
          <cell r="B340">
            <v>203.3</v>
          </cell>
          <cell r="C340">
            <v>85.4</v>
          </cell>
        </row>
        <row r="341">
          <cell r="B341">
            <v>203.32499999999999</v>
          </cell>
          <cell r="C341">
            <v>85.974999999999994</v>
          </cell>
        </row>
        <row r="342">
          <cell r="B342">
            <v>203.35</v>
          </cell>
          <cell r="C342">
            <v>86.55</v>
          </cell>
        </row>
        <row r="343">
          <cell r="B343">
            <v>203.375</v>
          </cell>
          <cell r="C343">
            <v>87.125</v>
          </cell>
        </row>
        <row r="344">
          <cell r="B344">
            <v>203.4</v>
          </cell>
          <cell r="C344">
            <v>87.7</v>
          </cell>
        </row>
        <row r="345">
          <cell r="B345">
            <v>203.42500000000001</v>
          </cell>
          <cell r="C345">
            <v>88.275000000000006</v>
          </cell>
        </row>
        <row r="346">
          <cell r="B346">
            <v>203.45</v>
          </cell>
          <cell r="C346">
            <v>88.85</v>
          </cell>
        </row>
        <row r="347">
          <cell r="B347">
            <v>203.47499999999999</v>
          </cell>
          <cell r="C347">
            <v>89.424999999999997</v>
          </cell>
        </row>
        <row r="348">
          <cell r="B348">
            <v>203.5</v>
          </cell>
          <cell r="C348">
            <v>90</v>
          </cell>
        </row>
        <row r="349">
          <cell r="B349">
            <v>203.52500000000001</v>
          </cell>
          <cell r="C349">
            <v>90.8</v>
          </cell>
        </row>
        <row r="350">
          <cell r="B350">
            <v>203.55</v>
          </cell>
          <cell r="C350">
            <v>91.6</v>
          </cell>
        </row>
        <row r="351">
          <cell r="B351">
            <v>203.57499999999999</v>
          </cell>
          <cell r="C351">
            <v>92.4</v>
          </cell>
        </row>
        <row r="352">
          <cell r="B352">
            <v>203.6</v>
          </cell>
          <cell r="C352">
            <v>93.2</v>
          </cell>
        </row>
        <row r="353">
          <cell r="B353">
            <v>203.625</v>
          </cell>
          <cell r="C353">
            <v>94</v>
          </cell>
        </row>
        <row r="354">
          <cell r="B354">
            <v>203.65</v>
          </cell>
          <cell r="C354">
            <v>94.8</v>
          </cell>
        </row>
        <row r="355">
          <cell r="B355">
            <v>203.67500000000001</v>
          </cell>
          <cell r="C355">
            <v>95.6</v>
          </cell>
        </row>
        <row r="356">
          <cell r="B356">
            <v>203.7</v>
          </cell>
          <cell r="C356">
            <v>96.4</v>
          </cell>
        </row>
        <row r="357">
          <cell r="B357">
            <v>203.72499999999999</v>
          </cell>
          <cell r="C357">
            <v>97.2</v>
          </cell>
        </row>
        <row r="358">
          <cell r="B358">
            <v>203.75</v>
          </cell>
          <cell r="C358">
            <v>98</v>
          </cell>
        </row>
        <row r="359">
          <cell r="B359">
            <v>203.77500000000001</v>
          </cell>
          <cell r="C359">
            <v>98.8</v>
          </cell>
        </row>
        <row r="360">
          <cell r="B360">
            <v>203.8</v>
          </cell>
          <cell r="C360">
            <v>99.6</v>
          </cell>
        </row>
        <row r="361">
          <cell r="B361">
            <v>203.82499999999999</v>
          </cell>
          <cell r="C361">
            <v>100.4</v>
          </cell>
        </row>
        <row r="362">
          <cell r="B362">
            <v>203.85</v>
          </cell>
          <cell r="C362">
            <v>101.2</v>
          </cell>
        </row>
        <row r="363">
          <cell r="B363">
            <v>203.875</v>
          </cell>
          <cell r="C363">
            <v>102</v>
          </cell>
        </row>
        <row r="364">
          <cell r="B364">
            <v>203.9</v>
          </cell>
          <cell r="C364">
            <v>102.8</v>
          </cell>
        </row>
        <row r="365">
          <cell r="B365">
            <v>203.92500000000001</v>
          </cell>
          <cell r="C365">
            <v>103.6</v>
          </cell>
        </row>
        <row r="366">
          <cell r="B366">
            <v>203.95</v>
          </cell>
          <cell r="C366">
            <v>104.4</v>
          </cell>
        </row>
        <row r="367">
          <cell r="B367">
            <v>203.97499999999999</v>
          </cell>
          <cell r="C367">
            <v>105.2</v>
          </cell>
        </row>
        <row r="368">
          <cell r="B368">
            <v>204</v>
          </cell>
          <cell r="C368">
            <v>106</v>
          </cell>
        </row>
        <row r="369">
          <cell r="B369">
            <v>204.02500000000001</v>
          </cell>
          <cell r="C369">
            <v>106.825</v>
          </cell>
        </row>
        <row r="370">
          <cell r="B370">
            <v>204.05</v>
          </cell>
          <cell r="C370">
            <v>107.65</v>
          </cell>
        </row>
        <row r="371">
          <cell r="B371">
            <v>204.07499999999999</v>
          </cell>
          <cell r="C371">
            <v>108.47499999999999</v>
          </cell>
        </row>
        <row r="372">
          <cell r="B372">
            <v>204.1</v>
          </cell>
          <cell r="C372">
            <v>109.3</v>
          </cell>
        </row>
        <row r="373">
          <cell r="B373">
            <v>204.125</v>
          </cell>
          <cell r="C373">
            <v>110.125</v>
          </cell>
        </row>
        <row r="374">
          <cell r="B374">
            <v>204.15</v>
          </cell>
          <cell r="C374">
            <v>110.95</v>
          </cell>
        </row>
        <row r="375">
          <cell r="B375">
            <v>204.17500000000001</v>
          </cell>
          <cell r="C375">
            <v>111.77500000000001</v>
          </cell>
        </row>
        <row r="376">
          <cell r="B376">
            <v>204.2</v>
          </cell>
          <cell r="C376">
            <v>112.6</v>
          </cell>
        </row>
        <row r="377">
          <cell r="B377">
            <v>204.22499999999999</v>
          </cell>
          <cell r="C377">
            <v>113.425</v>
          </cell>
        </row>
        <row r="378">
          <cell r="B378">
            <v>204.25</v>
          </cell>
          <cell r="C378">
            <v>114.25</v>
          </cell>
        </row>
        <row r="379">
          <cell r="B379">
            <v>204.27500000000001</v>
          </cell>
          <cell r="C379">
            <v>115.075</v>
          </cell>
        </row>
        <row r="380">
          <cell r="B380">
            <v>204.3</v>
          </cell>
          <cell r="C380">
            <v>115.9</v>
          </cell>
        </row>
        <row r="381">
          <cell r="B381">
            <v>204.32499999999999</v>
          </cell>
          <cell r="C381">
            <v>116.72499999999999</v>
          </cell>
        </row>
        <row r="382">
          <cell r="B382">
            <v>204.35</v>
          </cell>
          <cell r="C382">
            <v>117.55</v>
          </cell>
        </row>
        <row r="383">
          <cell r="B383">
            <v>204.375</v>
          </cell>
          <cell r="C383">
            <v>118.375</v>
          </cell>
        </row>
        <row r="384">
          <cell r="B384">
            <v>204.4</v>
          </cell>
          <cell r="C384">
            <v>119.2</v>
          </cell>
        </row>
        <row r="385">
          <cell r="B385">
            <v>204.42500000000001</v>
          </cell>
          <cell r="C385">
            <v>120.02500000000001</v>
          </cell>
        </row>
        <row r="386">
          <cell r="B386">
            <v>204.45</v>
          </cell>
          <cell r="C386">
            <v>120.85</v>
          </cell>
        </row>
        <row r="387">
          <cell r="B387">
            <v>204.47499999999999</v>
          </cell>
          <cell r="C387">
            <v>121.675</v>
          </cell>
        </row>
        <row r="388">
          <cell r="B388">
            <v>204.5</v>
          </cell>
          <cell r="C388">
            <v>122.5</v>
          </cell>
        </row>
        <row r="389">
          <cell r="B389">
            <v>204.52500000000001</v>
          </cell>
          <cell r="C389">
            <v>123.375</v>
          </cell>
        </row>
        <row r="390">
          <cell r="B390">
            <v>204.55</v>
          </cell>
          <cell r="C390">
            <v>124.25</v>
          </cell>
        </row>
        <row r="391">
          <cell r="B391">
            <v>204.57499999999999</v>
          </cell>
          <cell r="C391">
            <v>125.125</v>
          </cell>
        </row>
        <row r="392">
          <cell r="B392">
            <v>204.6</v>
          </cell>
          <cell r="C392">
            <v>126</v>
          </cell>
        </row>
        <row r="393">
          <cell r="B393">
            <v>204.625</v>
          </cell>
          <cell r="C393">
            <v>126.875</v>
          </cell>
        </row>
        <row r="394">
          <cell r="B394">
            <v>204.65</v>
          </cell>
          <cell r="C394">
            <v>127.75</v>
          </cell>
        </row>
        <row r="395">
          <cell r="B395">
            <v>204.67500000000001</v>
          </cell>
          <cell r="C395">
            <v>128.625</v>
          </cell>
        </row>
        <row r="396">
          <cell r="B396">
            <v>204.7</v>
          </cell>
          <cell r="C396">
            <v>129.5</v>
          </cell>
        </row>
        <row r="397">
          <cell r="B397">
            <v>204.72499999999999</v>
          </cell>
          <cell r="C397">
            <v>130.375</v>
          </cell>
        </row>
        <row r="398">
          <cell r="B398">
            <v>204.75</v>
          </cell>
          <cell r="C398">
            <v>131.25</v>
          </cell>
        </row>
        <row r="399">
          <cell r="B399">
            <v>204.77500000000001</v>
          </cell>
          <cell r="C399">
            <v>132.125</v>
          </cell>
        </row>
        <row r="400">
          <cell r="B400">
            <v>204.8</v>
          </cell>
          <cell r="C400">
            <v>133</v>
          </cell>
        </row>
        <row r="401">
          <cell r="B401">
            <v>204.82499999999999</v>
          </cell>
          <cell r="C401">
            <v>133.875</v>
          </cell>
        </row>
        <row r="402">
          <cell r="B402">
            <v>204.85</v>
          </cell>
          <cell r="C402">
            <v>134.75</v>
          </cell>
        </row>
        <row r="403">
          <cell r="B403">
            <v>204.875</v>
          </cell>
          <cell r="C403">
            <v>135.625</v>
          </cell>
        </row>
        <row r="404">
          <cell r="B404">
            <v>204.9</v>
          </cell>
          <cell r="C404">
            <v>136.5</v>
          </cell>
        </row>
        <row r="405">
          <cell r="B405">
            <v>204.92500000000001</v>
          </cell>
          <cell r="C405">
            <v>137.375</v>
          </cell>
        </row>
        <row r="406">
          <cell r="B406">
            <v>204.95</v>
          </cell>
          <cell r="C406">
            <v>138.25</v>
          </cell>
        </row>
        <row r="407">
          <cell r="B407">
            <v>204.97499999999999</v>
          </cell>
          <cell r="C407">
            <v>139.125</v>
          </cell>
        </row>
        <row r="408">
          <cell r="B408">
            <v>205</v>
          </cell>
          <cell r="C408">
            <v>140</v>
          </cell>
        </row>
        <row r="409">
          <cell r="B409">
            <v>205.02500000000001</v>
          </cell>
          <cell r="C409">
            <v>141</v>
          </cell>
        </row>
        <row r="410">
          <cell r="B410">
            <v>205.05</v>
          </cell>
          <cell r="C410">
            <v>142</v>
          </cell>
        </row>
        <row r="411">
          <cell r="B411">
            <v>205.07499999999999</v>
          </cell>
          <cell r="C411">
            <v>143</v>
          </cell>
        </row>
        <row r="412">
          <cell r="B412">
            <v>205.1</v>
          </cell>
          <cell r="C412">
            <v>144</v>
          </cell>
        </row>
        <row r="413">
          <cell r="B413">
            <v>205.125</v>
          </cell>
          <cell r="C413">
            <v>145</v>
          </cell>
        </row>
        <row r="414">
          <cell r="B414">
            <v>205.15</v>
          </cell>
          <cell r="C414">
            <v>146</v>
          </cell>
        </row>
        <row r="415">
          <cell r="B415">
            <v>205.17500000000001</v>
          </cell>
          <cell r="C415">
            <v>147</v>
          </cell>
        </row>
        <row r="416">
          <cell r="B416">
            <v>205.2</v>
          </cell>
          <cell r="C416">
            <v>148</v>
          </cell>
        </row>
        <row r="417">
          <cell r="B417">
            <v>205.22499999999999</v>
          </cell>
          <cell r="C417">
            <v>149</v>
          </cell>
        </row>
        <row r="418">
          <cell r="B418">
            <v>205.25</v>
          </cell>
          <cell r="C418">
            <v>150</v>
          </cell>
        </row>
        <row r="419">
          <cell r="B419">
            <v>205.27500000000001</v>
          </cell>
          <cell r="C419">
            <v>151</v>
          </cell>
        </row>
        <row r="420">
          <cell r="B420">
            <v>205.3</v>
          </cell>
          <cell r="C420">
            <v>152</v>
          </cell>
        </row>
        <row r="421">
          <cell r="B421">
            <v>205.32499999999999</v>
          </cell>
          <cell r="C421">
            <v>153</v>
          </cell>
        </row>
        <row r="422">
          <cell r="B422">
            <v>205.35</v>
          </cell>
          <cell r="C422">
            <v>154</v>
          </cell>
        </row>
        <row r="423">
          <cell r="B423">
            <v>205.375</v>
          </cell>
          <cell r="C423">
            <v>155</v>
          </cell>
        </row>
        <row r="424">
          <cell r="B424">
            <v>205.4</v>
          </cell>
          <cell r="C424">
            <v>156</v>
          </cell>
        </row>
        <row r="425">
          <cell r="B425">
            <v>205.42500000000001</v>
          </cell>
          <cell r="C425">
            <v>157</v>
          </cell>
        </row>
        <row r="426">
          <cell r="B426">
            <v>205.45</v>
          </cell>
          <cell r="C426">
            <v>158</v>
          </cell>
        </row>
        <row r="427">
          <cell r="B427">
            <v>205.47499999999999</v>
          </cell>
          <cell r="C427">
            <v>159</v>
          </cell>
        </row>
        <row r="428">
          <cell r="B428">
            <v>205.5</v>
          </cell>
          <cell r="C428">
            <v>160</v>
          </cell>
        </row>
        <row r="429">
          <cell r="B429">
            <v>205.52500000000001</v>
          </cell>
          <cell r="C429">
            <v>161</v>
          </cell>
        </row>
        <row r="430">
          <cell r="B430">
            <v>205.55</v>
          </cell>
          <cell r="C430">
            <v>162</v>
          </cell>
        </row>
        <row r="431">
          <cell r="B431">
            <v>205.57499999999999</v>
          </cell>
          <cell r="C431">
            <v>163</v>
          </cell>
        </row>
        <row r="432">
          <cell r="B432">
            <v>205.6</v>
          </cell>
          <cell r="C432">
            <v>164</v>
          </cell>
        </row>
        <row r="433">
          <cell r="B433">
            <v>205.625</v>
          </cell>
          <cell r="C433">
            <v>165</v>
          </cell>
        </row>
        <row r="434">
          <cell r="B434">
            <v>205.65</v>
          </cell>
          <cell r="C434">
            <v>166</v>
          </cell>
        </row>
        <row r="435">
          <cell r="B435">
            <v>205.67500000000001</v>
          </cell>
          <cell r="C435">
            <v>167</v>
          </cell>
        </row>
        <row r="436">
          <cell r="B436">
            <v>205.7</v>
          </cell>
          <cell r="C436">
            <v>168</v>
          </cell>
        </row>
        <row r="437">
          <cell r="B437">
            <v>205.72499999999999</v>
          </cell>
          <cell r="C437">
            <v>169</v>
          </cell>
        </row>
        <row r="438">
          <cell r="B438">
            <v>205.75</v>
          </cell>
          <cell r="C438">
            <v>170</v>
          </cell>
        </row>
        <row r="439">
          <cell r="B439">
            <v>205.77500000000001</v>
          </cell>
          <cell r="C439">
            <v>171</v>
          </cell>
        </row>
        <row r="440">
          <cell r="B440">
            <v>205.8</v>
          </cell>
          <cell r="C440">
            <v>172</v>
          </cell>
        </row>
        <row r="441">
          <cell r="B441">
            <v>205.82499999999999</v>
          </cell>
          <cell r="C441">
            <v>173</v>
          </cell>
        </row>
        <row r="442">
          <cell r="B442">
            <v>205.85</v>
          </cell>
          <cell r="C442">
            <v>174</v>
          </cell>
        </row>
        <row r="443">
          <cell r="B443">
            <v>205.875</v>
          </cell>
          <cell r="C443">
            <v>175</v>
          </cell>
        </row>
        <row r="444">
          <cell r="B444">
            <v>205.9</v>
          </cell>
          <cell r="C444">
            <v>176</v>
          </cell>
        </row>
        <row r="445">
          <cell r="B445">
            <v>205.92500000000001</v>
          </cell>
          <cell r="C445">
            <v>177</v>
          </cell>
        </row>
        <row r="446">
          <cell r="B446">
            <v>205.95</v>
          </cell>
          <cell r="C446">
            <v>178</v>
          </cell>
        </row>
        <row r="447">
          <cell r="B447">
            <v>205.97499999999999</v>
          </cell>
          <cell r="C447">
            <v>179</v>
          </cell>
        </row>
        <row r="448">
          <cell r="B448">
            <v>206</v>
          </cell>
          <cell r="C448">
            <v>180</v>
          </cell>
        </row>
        <row r="449">
          <cell r="B449">
            <v>206.02500000000001</v>
          </cell>
          <cell r="C449">
            <v>181.15</v>
          </cell>
        </row>
        <row r="450">
          <cell r="B450">
            <v>206.05</v>
          </cell>
          <cell r="C450">
            <v>182.3</v>
          </cell>
        </row>
        <row r="451">
          <cell r="B451">
            <v>206.07499999999999</v>
          </cell>
          <cell r="C451">
            <v>183.45</v>
          </cell>
        </row>
        <row r="452">
          <cell r="B452">
            <v>206.1</v>
          </cell>
          <cell r="C452">
            <v>184.6</v>
          </cell>
        </row>
        <row r="453">
          <cell r="B453">
            <v>206.125</v>
          </cell>
          <cell r="C453">
            <v>185.75</v>
          </cell>
        </row>
        <row r="454">
          <cell r="B454">
            <v>206.15</v>
          </cell>
          <cell r="C454">
            <v>186.9</v>
          </cell>
        </row>
        <row r="455">
          <cell r="B455">
            <v>206.17500000000001</v>
          </cell>
          <cell r="C455">
            <v>188.05</v>
          </cell>
        </row>
        <row r="456">
          <cell r="B456">
            <v>206.2</v>
          </cell>
          <cell r="C456">
            <v>189.2</v>
          </cell>
        </row>
        <row r="457">
          <cell r="B457">
            <v>206.22499999999999</v>
          </cell>
          <cell r="C457">
            <v>190.35</v>
          </cell>
        </row>
        <row r="458">
          <cell r="B458">
            <v>206.25</v>
          </cell>
          <cell r="C458">
            <v>191.5</v>
          </cell>
        </row>
        <row r="459">
          <cell r="B459">
            <v>206.27500000000001</v>
          </cell>
          <cell r="C459">
            <v>192.65</v>
          </cell>
        </row>
        <row r="460">
          <cell r="B460">
            <v>206.3</v>
          </cell>
          <cell r="C460">
            <v>193.8</v>
          </cell>
        </row>
        <row r="461">
          <cell r="B461">
            <v>206.32499999999999</v>
          </cell>
          <cell r="C461">
            <v>194.95</v>
          </cell>
        </row>
        <row r="462">
          <cell r="B462">
            <v>206.35</v>
          </cell>
          <cell r="C462">
            <v>196.1</v>
          </cell>
        </row>
        <row r="463">
          <cell r="B463">
            <v>206.375</v>
          </cell>
          <cell r="C463">
            <v>197.25</v>
          </cell>
        </row>
        <row r="464">
          <cell r="B464">
            <v>206.4</v>
          </cell>
          <cell r="C464">
            <v>198.4</v>
          </cell>
        </row>
        <row r="465">
          <cell r="B465">
            <v>206.42500000000001</v>
          </cell>
          <cell r="C465">
            <v>199.55</v>
          </cell>
        </row>
        <row r="466">
          <cell r="B466">
            <v>206.45</v>
          </cell>
          <cell r="C466">
            <v>200.7</v>
          </cell>
        </row>
        <row r="467">
          <cell r="B467">
            <v>206.47499999999999</v>
          </cell>
          <cell r="C467">
            <v>201.85</v>
          </cell>
        </row>
        <row r="468">
          <cell r="B468">
            <v>206.5</v>
          </cell>
          <cell r="C468">
            <v>203</v>
          </cell>
        </row>
        <row r="469">
          <cell r="B469">
            <v>206.52500000000001</v>
          </cell>
          <cell r="C469">
            <v>204.17500000000001</v>
          </cell>
        </row>
        <row r="470">
          <cell r="B470">
            <v>206.55</v>
          </cell>
          <cell r="C470">
            <v>205.35</v>
          </cell>
        </row>
        <row r="471">
          <cell r="B471">
            <v>206.57499999999999</v>
          </cell>
          <cell r="C471">
            <v>206.52500000000001</v>
          </cell>
        </row>
        <row r="472">
          <cell r="B472">
            <v>206.6</v>
          </cell>
          <cell r="C472">
            <v>207.7</v>
          </cell>
        </row>
        <row r="473">
          <cell r="B473">
            <v>206.625</v>
          </cell>
          <cell r="C473">
            <v>208.875</v>
          </cell>
        </row>
        <row r="474">
          <cell r="B474">
            <v>206.65</v>
          </cell>
          <cell r="C474">
            <v>210.05</v>
          </cell>
        </row>
        <row r="475">
          <cell r="B475">
            <v>206.67500000000001</v>
          </cell>
          <cell r="C475">
            <v>211.22499999999999</v>
          </cell>
        </row>
        <row r="476">
          <cell r="B476">
            <v>206.7</v>
          </cell>
          <cell r="C476">
            <v>212.4</v>
          </cell>
        </row>
        <row r="477">
          <cell r="B477">
            <v>206.72499999999999</v>
          </cell>
          <cell r="C477">
            <v>213.57499999999999</v>
          </cell>
        </row>
        <row r="478">
          <cell r="B478">
            <v>206.75</v>
          </cell>
          <cell r="C478">
            <v>214.75</v>
          </cell>
        </row>
        <row r="479">
          <cell r="B479">
            <v>206.77500000000001</v>
          </cell>
          <cell r="C479">
            <v>215.92500000000001</v>
          </cell>
        </row>
        <row r="480">
          <cell r="B480">
            <v>206.8</v>
          </cell>
          <cell r="C480">
            <v>217.1</v>
          </cell>
        </row>
        <row r="481">
          <cell r="B481">
            <v>206.82499999999999</v>
          </cell>
          <cell r="C481">
            <v>218.27500000000001</v>
          </cell>
        </row>
        <row r="482">
          <cell r="B482">
            <v>206.85</v>
          </cell>
          <cell r="C482">
            <v>219.45</v>
          </cell>
        </row>
        <row r="483">
          <cell r="B483">
            <v>206.875</v>
          </cell>
          <cell r="C483">
            <v>220.625</v>
          </cell>
        </row>
        <row r="484">
          <cell r="B484">
            <v>206.9</v>
          </cell>
          <cell r="C484">
            <v>221.8</v>
          </cell>
        </row>
        <row r="485">
          <cell r="B485">
            <v>206.92500000000001</v>
          </cell>
          <cell r="C485">
            <v>222.97499999999999</v>
          </cell>
        </row>
        <row r="486">
          <cell r="B486">
            <v>206.95</v>
          </cell>
          <cell r="C486">
            <v>224.15</v>
          </cell>
        </row>
        <row r="487">
          <cell r="B487">
            <v>206.97499999999999</v>
          </cell>
          <cell r="C487">
            <v>225.32499999999999</v>
          </cell>
        </row>
        <row r="488">
          <cell r="B488">
            <v>207</v>
          </cell>
          <cell r="C488">
            <v>226.5</v>
          </cell>
        </row>
        <row r="489">
          <cell r="B489">
            <v>207.02500000000001</v>
          </cell>
          <cell r="C489">
            <v>227.8</v>
          </cell>
        </row>
        <row r="490">
          <cell r="B490">
            <v>207.05</v>
          </cell>
          <cell r="C490">
            <v>229.1</v>
          </cell>
        </row>
        <row r="491">
          <cell r="B491">
            <v>207.07499999999999</v>
          </cell>
          <cell r="C491">
            <v>230.4</v>
          </cell>
        </row>
        <row r="492">
          <cell r="B492">
            <v>207.1</v>
          </cell>
          <cell r="C492">
            <v>231.7</v>
          </cell>
        </row>
        <row r="493">
          <cell r="B493">
            <v>207.125</v>
          </cell>
          <cell r="C493">
            <v>233</v>
          </cell>
        </row>
        <row r="494">
          <cell r="B494">
            <v>207.15</v>
          </cell>
          <cell r="C494">
            <v>234.3</v>
          </cell>
        </row>
        <row r="495">
          <cell r="B495">
            <v>207.17500000000001</v>
          </cell>
          <cell r="C495">
            <v>235.6</v>
          </cell>
        </row>
        <row r="496">
          <cell r="B496">
            <v>207.2</v>
          </cell>
          <cell r="C496">
            <v>236.9</v>
          </cell>
        </row>
        <row r="497">
          <cell r="B497">
            <v>207.22499999999999</v>
          </cell>
          <cell r="C497">
            <v>238.2</v>
          </cell>
        </row>
        <row r="498">
          <cell r="B498">
            <v>207.25</v>
          </cell>
          <cell r="C498">
            <v>239.5</v>
          </cell>
        </row>
        <row r="499">
          <cell r="B499">
            <v>207.27500000000001</v>
          </cell>
          <cell r="C499">
            <v>240.8</v>
          </cell>
        </row>
        <row r="500">
          <cell r="B500">
            <v>207.3</v>
          </cell>
          <cell r="C500">
            <v>242.1</v>
          </cell>
        </row>
        <row r="501">
          <cell r="B501">
            <v>207.32499999999999</v>
          </cell>
          <cell r="C501">
            <v>243.4</v>
          </cell>
        </row>
        <row r="502">
          <cell r="B502">
            <v>207.35</v>
          </cell>
          <cell r="C502">
            <v>244.7</v>
          </cell>
        </row>
        <row r="503">
          <cell r="B503">
            <v>207.375</v>
          </cell>
          <cell r="C503">
            <v>246</v>
          </cell>
        </row>
        <row r="504">
          <cell r="B504">
            <v>207.4</v>
          </cell>
          <cell r="C504">
            <v>247.3</v>
          </cell>
        </row>
        <row r="505">
          <cell r="B505">
            <v>207.42500000000001</v>
          </cell>
          <cell r="C505">
            <v>248.6</v>
          </cell>
        </row>
        <row r="506">
          <cell r="B506">
            <v>207.45</v>
          </cell>
          <cell r="C506">
            <v>249.9</v>
          </cell>
        </row>
        <row r="507">
          <cell r="B507">
            <v>207.47499999999999</v>
          </cell>
          <cell r="C507">
            <v>251.2</v>
          </cell>
        </row>
        <row r="508">
          <cell r="B508">
            <v>207.5</v>
          </cell>
          <cell r="C508">
            <v>252.5</v>
          </cell>
        </row>
        <row r="509">
          <cell r="B509">
            <v>207.52500000000001</v>
          </cell>
          <cell r="C509">
            <v>253.92500000000001</v>
          </cell>
        </row>
        <row r="510">
          <cell r="B510">
            <v>207.55</v>
          </cell>
          <cell r="C510">
            <v>255.35</v>
          </cell>
        </row>
        <row r="511">
          <cell r="B511">
            <v>207.57499999999999</v>
          </cell>
          <cell r="C511">
            <v>256.77499999999998</v>
          </cell>
        </row>
        <row r="512">
          <cell r="B512">
            <v>207.6</v>
          </cell>
          <cell r="C512">
            <v>258.2</v>
          </cell>
        </row>
        <row r="513">
          <cell r="B513">
            <v>207.625</v>
          </cell>
          <cell r="C513">
            <v>259.625</v>
          </cell>
        </row>
        <row r="514">
          <cell r="B514">
            <v>207.65</v>
          </cell>
          <cell r="C514">
            <v>261.05</v>
          </cell>
        </row>
        <row r="515">
          <cell r="B515">
            <v>207.67500000000001</v>
          </cell>
          <cell r="C515">
            <v>262.47500000000002</v>
          </cell>
        </row>
        <row r="516">
          <cell r="B516">
            <v>207.7</v>
          </cell>
          <cell r="C516">
            <v>263.89999999999998</v>
          </cell>
        </row>
        <row r="517">
          <cell r="B517">
            <v>207.72499999999999</v>
          </cell>
          <cell r="C517">
            <v>265.32499999999999</v>
          </cell>
        </row>
        <row r="518">
          <cell r="B518">
            <v>207.75</v>
          </cell>
          <cell r="C518">
            <v>266.75</v>
          </cell>
        </row>
        <row r="519">
          <cell r="B519">
            <v>207.77500000000001</v>
          </cell>
          <cell r="C519">
            <v>268.17500000000001</v>
          </cell>
        </row>
        <row r="520">
          <cell r="B520">
            <v>207.8</v>
          </cell>
          <cell r="C520">
            <v>269.60000000000002</v>
          </cell>
        </row>
        <row r="521">
          <cell r="B521">
            <v>207.82499999999999</v>
          </cell>
          <cell r="C521">
            <v>271.02499999999998</v>
          </cell>
        </row>
        <row r="522">
          <cell r="B522">
            <v>207.85</v>
          </cell>
          <cell r="C522">
            <v>272.45</v>
          </cell>
        </row>
        <row r="523">
          <cell r="B523">
            <v>207.875</v>
          </cell>
          <cell r="C523">
            <v>273.875</v>
          </cell>
        </row>
        <row r="524">
          <cell r="B524">
            <v>207.9</v>
          </cell>
          <cell r="C524">
            <v>275.3</v>
          </cell>
        </row>
        <row r="525">
          <cell r="B525">
            <v>207.92500000000001</v>
          </cell>
          <cell r="C525">
            <v>276.72500000000002</v>
          </cell>
        </row>
        <row r="526">
          <cell r="B526">
            <v>207.95</v>
          </cell>
          <cell r="C526">
            <v>278.14999999999998</v>
          </cell>
        </row>
        <row r="527">
          <cell r="B527">
            <v>207.97499999999999</v>
          </cell>
          <cell r="C527">
            <v>279.57499999999999</v>
          </cell>
        </row>
        <row r="528">
          <cell r="B528">
            <v>208</v>
          </cell>
          <cell r="C528">
            <v>281</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Level_qty"/>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4">
          <cell r="B4">
            <v>7.8600000000000003E-2</v>
          </cell>
        </row>
        <row r="5">
          <cell r="B5">
            <v>7.8600000000000003E-2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2:Q222"/>
  <sheetViews>
    <sheetView showGridLines="0" workbookViewId="0">
      <pane xSplit="2" ySplit="5" topLeftCell="C22" activePane="bottomRight" state="frozen"/>
      <selection activeCell="E32" sqref="E32"/>
      <selection pane="topRight" activeCell="E32" sqref="E32"/>
      <selection pane="bottomLeft" activeCell="E32" sqref="E32"/>
      <selection pane="bottomRight" activeCell="I33" sqref="I33"/>
    </sheetView>
  </sheetViews>
  <sheetFormatPr defaultRowHeight="14.4" x14ac:dyDescent="0.25"/>
  <cols>
    <col min="1" max="1" width="8.88671875" style="29"/>
    <col min="2" max="2" width="7.77734375" style="44" customWidth="1"/>
    <col min="3" max="3" width="10.21875" style="30" bestFit="1" customWidth="1"/>
    <col min="4" max="5" width="9.77734375" style="30" customWidth="1"/>
    <col min="6" max="6" width="10.21875" style="30" bestFit="1" customWidth="1"/>
    <col min="7" max="8" width="9.77734375" style="30" customWidth="1"/>
    <col min="9" max="9" width="10.21875" style="30" bestFit="1" customWidth="1"/>
    <col min="10" max="11" width="9.77734375" style="30" customWidth="1"/>
    <col min="12" max="12" width="10.21875" style="30" bestFit="1" customWidth="1"/>
    <col min="13" max="14" width="9.77734375" style="30" customWidth="1"/>
    <col min="15" max="15" width="10.21875" style="30" bestFit="1" customWidth="1"/>
    <col min="16" max="17" width="9.77734375" style="30" customWidth="1"/>
    <col min="18" max="16384" width="8.88671875" style="29"/>
  </cols>
  <sheetData>
    <row r="2" spans="2:17" x14ac:dyDescent="0.25">
      <c r="B2" s="55" t="s">
        <v>83</v>
      </c>
      <c r="C2" s="55"/>
      <c r="D2" s="55"/>
      <c r="E2" s="55"/>
      <c r="F2" s="55"/>
      <c r="G2" s="55"/>
      <c r="H2" s="55"/>
      <c r="I2" s="55"/>
      <c r="J2" s="55"/>
      <c r="K2" s="55"/>
      <c r="L2" s="55"/>
      <c r="M2" s="55"/>
      <c r="N2" s="55"/>
      <c r="O2" s="55"/>
      <c r="P2" s="55"/>
      <c r="Q2" s="55"/>
    </row>
    <row r="3" spans="2:17" x14ac:dyDescent="0.25">
      <c r="B3" s="41" t="s">
        <v>39</v>
      </c>
      <c r="Q3" s="50" t="s">
        <v>82</v>
      </c>
    </row>
    <row r="4" spans="2:17" x14ac:dyDescent="0.25">
      <c r="B4" s="54" t="s">
        <v>5</v>
      </c>
      <c r="C4" s="53" t="s">
        <v>76</v>
      </c>
      <c r="D4" s="53"/>
      <c r="E4" s="53"/>
      <c r="F4" s="53" t="s">
        <v>77</v>
      </c>
      <c r="G4" s="53"/>
      <c r="H4" s="53"/>
      <c r="I4" s="53" t="s">
        <v>78</v>
      </c>
      <c r="J4" s="53"/>
      <c r="K4" s="53"/>
      <c r="L4" s="53" t="s">
        <v>79</v>
      </c>
      <c r="M4" s="53"/>
      <c r="N4" s="53"/>
      <c r="O4" s="53" t="s">
        <v>80</v>
      </c>
      <c r="P4" s="53"/>
      <c r="Q4" s="53"/>
    </row>
    <row r="5" spans="2:17" x14ac:dyDescent="0.25">
      <c r="B5" s="54"/>
      <c r="C5" s="34" t="s">
        <v>40</v>
      </c>
      <c r="D5" s="34" t="s">
        <v>41</v>
      </c>
      <c r="E5" s="34" t="s">
        <v>42</v>
      </c>
      <c r="F5" s="34" t="s">
        <v>40</v>
      </c>
      <c r="G5" s="34" t="s">
        <v>41</v>
      </c>
      <c r="H5" s="34" t="s">
        <v>42</v>
      </c>
      <c r="I5" s="34" t="s">
        <v>40</v>
      </c>
      <c r="J5" s="34" t="s">
        <v>41</v>
      </c>
      <c r="K5" s="34" t="s">
        <v>42</v>
      </c>
      <c r="L5" s="34" t="s">
        <v>40</v>
      </c>
      <c r="M5" s="34" t="s">
        <v>41</v>
      </c>
      <c r="N5" s="34" t="s">
        <v>42</v>
      </c>
      <c r="O5" s="34" t="s">
        <v>40</v>
      </c>
      <c r="P5" s="34" t="s">
        <v>41</v>
      </c>
      <c r="Q5" s="34" t="s">
        <v>42</v>
      </c>
    </row>
    <row r="6" spans="2:17" x14ac:dyDescent="0.25">
      <c r="B6" s="42" t="s">
        <v>19</v>
      </c>
      <c r="C6" s="32">
        <f>'F16 BSL 3'!E10</f>
        <v>118424.93112947656</v>
      </c>
      <c r="D6" s="32">
        <f>'F16 BSL 3'!F10</f>
        <v>0</v>
      </c>
      <c r="E6" s="32">
        <f>'F16 BSL 3'!G10</f>
        <v>0</v>
      </c>
      <c r="F6" s="32">
        <f>'F16 BSL 3'!E32</f>
        <v>118424.93112947656</v>
      </c>
      <c r="G6" s="32">
        <f>'F16 BSL 3'!F32</f>
        <v>0</v>
      </c>
      <c r="H6" s="32">
        <f>'F16 BSL 3'!G32</f>
        <v>50000</v>
      </c>
      <c r="I6" s="32">
        <f>'F16 BSL 3'!E54</f>
        <v>118424.93112947656</v>
      </c>
      <c r="J6" s="32">
        <f>'F16 BSL 3'!F54</f>
        <v>0</v>
      </c>
      <c r="K6" s="32">
        <f>'F16 BSL 3'!G54</f>
        <v>0</v>
      </c>
      <c r="L6" s="32">
        <f>'F16 BSL 3'!E76</f>
        <v>118424.93112947656</v>
      </c>
      <c r="M6" s="32">
        <f>'F16 BSL 3'!F76</f>
        <v>0</v>
      </c>
      <c r="N6" s="32">
        <f>'F16 BSL 3'!G76</f>
        <v>50000</v>
      </c>
      <c r="O6" s="32">
        <f>'F16 BSL 3'!E98</f>
        <v>118424.93112947656</v>
      </c>
      <c r="P6" s="32">
        <f>'F16 BSL 3'!F98</f>
        <v>75791.666666666672</v>
      </c>
      <c r="Q6" s="32">
        <f>'F16 BSL 3'!G98</f>
        <v>50000</v>
      </c>
    </row>
    <row r="7" spans="2:17" x14ac:dyDescent="0.25">
      <c r="B7" s="42" t="s">
        <v>20</v>
      </c>
      <c r="C7" s="32">
        <f>'F16 BSL 3'!E11</f>
        <v>118424.93112947656</v>
      </c>
      <c r="D7" s="32">
        <f>'F16 BSL 3'!F11</f>
        <v>0</v>
      </c>
      <c r="E7" s="32">
        <f>'F16 BSL 3'!G11</f>
        <v>0</v>
      </c>
      <c r="F7" s="32">
        <f>'F16 BSL 3'!E33</f>
        <v>118424.93112947656</v>
      </c>
      <c r="G7" s="32">
        <f>'F16 BSL 3'!F33</f>
        <v>0</v>
      </c>
      <c r="H7" s="32">
        <f>'F16 BSL 3'!G33</f>
        <v>50000</v>
      </c>
      <c r="I7" s="32">
        <f>'F16 BSL 3'!E55</f>
        <v>118424.93112947656</v>
      </c>
      <c r="J7" s="32">
        <f>'F16 BSL 3'!F55</f>
        <v>0</v>
      </c>
      <c r="K7" s="32">
        <f>'F16 BSL 3'!G55</f>
        <v>0</v>
      </c>
      <c r="L7" s="32">
        <f>'F16 BSL 3'!E77</f>
        <v>118424.93112947656</v>
      </c>
      <c r="M7" s="32">
        <f>'F16 BSL 3'!F77</f>
        <v>0</v>
      </c>
      <c r="N7" s="32">
        <f>'F16 BSL 3'!G77</f>
        <v>50000</v>
      </c>
      <c r="O7" s="32">
        <f>'F16 BSL 3'!E99</f>
        <v>118424.93112947656</v>
      </c>
      <c r="P7" s="32">
        <f>'F16 BSL 3'!F99</f>
        <v>75791.666666666672</v>
      </c>
      <c r="Q7" s="32">
        <f>'F16 BSL 3'!G99</f>
        <v>50000</v>
      </c>
    </row>
    <row r="8" spans="2:17" x14ac:dyDescent="0.25">
      <c r="B8" s="42" t="s">
        <v>21</v>
      </c>
      <c r="C8" s="32">
        <f>'F16 BSL 3'!E12</f>
        <v>118424.93112947656</v>
      </c>
      <c r="D8" s="32">
        <f>'F16 BSL 3'!F12</f>
        <v>0</v>
      </c>
      <c r="E8" s="32">
        <f>'F16 BSL 3'!G12</f>
        <v>0</v>
      </c>
      <c r="F8" s="32">
        <f>'F16 BSL 3'!E34</f>
        <v>118424.93112947656</v>
      </c>
      <c r="G8" s="32">
        <f>'F16 BSL 3'!F34</f>
        <v>0</v>
      </c>
      <c r="H8" s="32">
        <f>'F16 BSL 3'!G34</f>
        <v>50000</v>
      </c>
      <c r="I8" s="32">
        <f>'F16 BSL 3'!E56</f>
        <v>118424.93112947656</v>
      </c>
      <c r="J8" s="32">
        <f>'F16 BSL 3'!F56</f>
        <v>0</v>
      </c>
      <c r="K8" s="32">
        <f>'F16 BSL 3'!G56</f>
        <v>0</v>
      </c>
      <c r="L8" s="32">
        <f>'F16 BSL 3'!E78</f>
        <v>118424.93112947656</v>
      </c>
      <c r="M8" s="32">
        <f>'F16 BSL 3'!F78</f>
        <v>0</v>
      </c>
      <c r="N8" s="32">
        <f>'F16 BSL 3'!G78</f>
        <v>50000</v>
      </c>
      <c r="O8" s="32">
        <f>'F16 BSL 3'!E100</f>
        <v>118424.93112947656</v>
      </c>
      <c r="P8" s="32">
        <f>'F16 BSL 3'!F100</f>
        <v>75791.666666666672</v>
      </c>
      <c r="Q8" s="32">
        <f>'F16 BSL 3'!G100</f>
        <v>50000</v>
      </c>
    </row>
    <row r="9" spans="2:17" x14ac:dyDescent="0.25">
      <c r="B9" s="42" t="s">
        <v>22</v>
      </c>
      <c r="C9" s="32">
        <f>'F16 BSL 3'!E13</f>
        <v>104213.93939393938</v>
      </c>
      <c r="D9" s="32">
        <f>'F16 BSL 3'!F13</f>
        <v>0</v>
      </c>
      <c r="E9" s="32">
        <f>'F16 BSL 3'!G13</f>
        <v>0</v>
      </c>
      <c r="F9" s="32">
        <f>'F16 BSL 3'!E35</f>
        <v>104213.93939393938</v>
      </c>
      <c r="G9" s="32">
        <f>'F16 BSL 3'!F35</f>
        <v>0</v>
      </c>
      <c r="H9" s="32">
        <f>'F16 BSL 3'!G35</f>
        <v>0</v>
      </c>
      <c r="I9" s="32">
        <f>'F16 BSL 3'!E57</f>
        <v>104213.93939393938</v>
      </c>
      <c r="J9" s="32">
        <f>'F16 BSL 3'!F57</f>
        <v>0</v>
      </c>
      <c r="K9" s="32">
        <f>'F16 BSL 3'!G57</f>
        <v>0</v>
      </c>
      <c r="L9" s="32">
        <f>'F16 BSL 3'!E79</f>
        <v>104213.93939393938</v>
      </c>
      <c r="M9" s="32">
        <f>'F16 BSL 3'!F79</f>
        <v>0</v>
      </c>
      <c r="N9" s="32">
        <f>'F16 BSL 3'!G79</f>
        <v>0</v>
      </c>
      <c r="O9" s="32">
        <f>'F16 BSL 3'!E101</f>
        <v>104213.93939393938</v>
      </c>
      <c r="P9" s="32">
        <f>'F16 BSL 3'!F101</f>
        <v>66696.666666666672</v>
      </c>
      <c r="Q9" s="32">
        <f>'F16 BSL 3'!G101</f>
        <v>0</v>
      </c>
    </row>
    <row r="10" spans="2:17" x14ac:dyDescent="0.25">
      <c r="B10" s="42" t="s">
        <v>23</v>
      </c>
      <c r="C10" s="32">
        <f>'F16 BSL 3'!E14</f>
        <v>104213.93939393938</v>
      </c>
      <c r="D10" s="32">
        <f>'F16 BSL 3'!F14</f>
        <v>0</v>
      </c>
      <c r="E10" s="32">
        <f>'F16 BSL 3'!G14</f>
        <v>0</v>
      </c>
      <c r="F10" s="32">
        <f>'F16 BSL 3'!E36</f>
        <v>104213.93939393938</v>
      </c>
      <c r="G10" s="32">
        <f>'F16 BSL 3'!F36</f>
        <v>0</v>
      </c>
      <c r="H10" s="32">
        <f>'F16 BSL 3'!G36</f>
        <v>0</v>
      </c>
      <c r="I10" s="32">
        <f>'F16 BSL 3'!E58</f>
        <v>104213.93939393938</v>
      </c>
      <c r="J10" s="32">
        <f>'F16 BSL 3'!F58</f>
        <v>0</v>
      </c>
      <c r="K10" s="32">
        <f>'F16 BSL 3'!G58</f>
        <v>0</v>
      </c>
      <c r="L10" s="32">
        <f>'F16 BSL 3'!E80</f>
        <v>104213.93939393938</v>
      </c>
      <c r="M10" s="32">
        <f>'F16 BSL 3'!F80</f>
        <v>0</v>
      </c>
      <c r="N10" s="32">
        <f>'F16 BSL 3'!G80</f>
        <v>0</v>
      </c>
      <c r="O10" s="32">
        <f>'F16 BSL 3'!E102</f>
        <v>104213.93939393938</v>
      </c>
      <c r="P10" s="32">
        <f>'F16 BSL 3'!F102</f>
        <v>66696.666666666672</v>
      </c>
      <c r="Q10" s="32">
        <f>'F16 BSL 3'!G102</f>
        <v>0</v>
      </c>
    </row>
    <row r="11" spans="2:17" x14ac:dyDescent="0.25">
      <c r="B11" s="42" t="s">
        <v>24</v>
      </c>
      <c r="C11" s="32">
        <f>'F16 BSL 3'!E15</f>
        <v>104213.93939393938</v>
      </c>
      <c r="D11" s="32">
        <f>'F16 BSL 3'!F15</f>
        <v>0</v>
      </c>
      <c r="E11" s="32">
        <f>'F16 BSL 3'!G15</f>
        <v>0</v>
      </c>
      <c r="F11" s="32">
        <f>'F16 BSL 3'!E37</f>
        <v>104213.93939393938</v>
      </c>
      <c r="G11" s="32">
        <f>'F16 BSL 3'!F37</f>
        <v>0</v>
      </c>
      <c r="H11" s="32">
        <f>'F16 BSL 3'!G37</f>
        <v>0</v>
      </c>
      <c r="I11" s="32">
        <f>'F16 BSL 3'!E59</f>
        <v>104213.93939393938</v>
      </c>
      <c r="J11" s="32">
        <f>'F16 BSL 3'!F59</f>
        <v>0</v>
      </c>
      <c r="K11" s="32">
        <f>'F16 BSL 3'!G59</f>
        <v>0</v>
      </c>
      <c r="L11" s="32">
        <f>'F16 BSL 3'!E81</f>
        <v>104213.93939393938</v>
      </c>
      <c r="M11" s="32">
        <f>'F16 BSL 3'!F81</f>
        <v>0</v>
      </c>
      <c r="N11" s="32">
        <f>'F16 BSL 3'!G81</f>
        <v>0</v>
      </c>
      <c r="O11" s="32">
        <f>'F16 BSL 3'!E103</f>
        <v>104213.93939393938</v>
      </c>
      <c r="P11" s="32">
        <f>'F16 BSL 3'!F103</f>
        <v>66696.666666666672</v>
      </c>
      <c r="Q11" s="32">
        <f>'F16 BSL 3'!G103</f>
        <v>0</v>
      </c>
    </row>
    <row r="12" spans="2:17" x14ac:dyDescent="0.25">
      <c r="B12" s="42" t="s">
        <v>25</v>
      </c>
      <c r="C12" s="32">
        <f>'F16 BSL 3'!E16</f>
        <v>118424.93112947656</v>
      </c>
      <c r="D12" s="32">
        <f>'F16 BSL 3'!F16</f>
        <v>0</v>
      </c>
      <c r="E12" s="32">
        <f>'F16 BSL 3'!G16</f>
        <v>0</v>
      </c>
      <c r="F12" s="32">
        <f>'F16 BSL 3'!E38</f>
        <v>118424.93112947656</v>
      </c>
      <c r="G12" s="32">
        <f>'F16 BSL 3'!F38</f>
        <v>0</v>
      </c>
      <c r="H12" s="32">
        <f>'F16 BSL 3'!G38</f>
        <v>50000</v>
      </c>
      <c r="I12" s="32">
        <f>'F16 BSL 3'!E60</f>
        <v>118424.93112947656</v>
      </c>
      <c r="J12" s="32">
        <f>'F16 BSL 3'!F60</f>
        <v>0</v>
      </c>
      <c r="K12" s="32">
        <f>'F16 BSL 3'!G60</f>
        <v>0</v>
      </c>
      <c r="L12" s="32">
        <f>'F16 BSL 3'!E82</f>
        <v>118424.93112947656</v>
      </c>
      <c r="M12" s="32">
        <f>'F16 BSL 3'!F82</f>
        <v>0</v>
      </c>
      <c r="N12" s="32">
        <f>'F16 BSL 3'!G82</f>
        <v>50000</v>
      </c>
      <c r="O12" s="32">
        <f>'F16 BSL 3'!E104</f>
        <v>118424.93112947656</v>
      </c>
      <c r="P12" s="32">
        <f>'F16 BSL 3'!F104</f>
        <v>75791.666666666672</v>
      </c>
      <c r="Q12" s="32">
        <f>'F16 BSL 3'!G104</f>
        <v>50000</v>
      </c>
    </row>
    <row r="13" spans="2:17" x14ac:dyDescent="0.25">
      <c r="B13" s="42" t="s">
        <v>26</v>
      </c>
      <c r="C13" s="32">
        <f>'F16 BSL 3'!E17</f>
        <v>118424.93112947656</v>
      </c>
      <c r="D13" s="32">
        <f>'F16 BSL 3'!F17</f>
        <v>0</v>
      </c>
      <c r="E13" s="32">
        <f>'F16 BSL 3'!G17</f>
        <v>0</v>
      </c>
      <c r="F13" s="32">
        <f>'F16 BSL 3'!E39</f>
        <v>118424.93112947656</v>
      </c>
      <c r="G13" s="32">
        <f>'F16 BSL 3'!F39</f>
        <v>0</v>
      </c>
      <c r="H13" s="32">
        <f>'F16 BSL 3'!G39</f>
        <v>50000</v>
      </c>
      <c r="I13" s="32">
        <f>'F16 BSL 3'!E61</f>
        <v>118424.93112947656</v>
      </c>
      <c r="J13" s="32">
        <f>'F16 BSL 3'!F61</f>
        <v>0</v>
      </c>
      <c r="K13" s="32">
        <f>'F16 BSL 3'!G61</f>
        <v>0</v>
      </c>
      <c r="L13" s="32">
        <f>'F16 BSL 3'!E83</f>
        <v>118424.93112947656</v>
      </c>
      <c r="M13" s="32">
        <f>'F16 BSL 3'!F83</f>
        <v>0</v>
      </c>
      <c r="N13" s="32">
        <f>'F16 BSL 3'!G83</f>
        <v>50000</v>
      </c>
      <c r="O13" s="32">
        <f>'F16 BSL 3'!E105</f>
        <v>118424.93112947656</v>
      </c>
      <c r="P13" s="32">
        <f>'F16 BSL 3'!F105</f>
        <v>75791.666666666672</v>
      </c>
      <c r="Q13" s="32">
        <f>'F16 BSL 3'!G105</f>
        <v>50000</v>
      </c>
    </row>
    <row r="14" spans="2:17" x14ac:dyDescent="0.25">
      <c r="B14" s="42" t="s">
        <v>27</v>
      </c>
      <c r="C14" s="32">
        <f>'F16 BSL 3'!E18</f>
        <v>118424.93112947656</v>
      </c>
      <c r="D14" s="32">
        <f>'F16 BSL 3'!F18</f>
        <v>0</v>
      </c>
      <c r="E14" s="32">
        <f>'F16 BSL 3'!G18</f>
        <v>0</v>
      </c>
      <c r="F14" s="32">
        <f>'F16 BSL 3'!E40</f>
        <v>118424.93112947656</v>
      </c>
      <c r="G14" s="32">
        <f>'F16 BSL 3'!F40</f>
        <v>0</v>
      </c>
      <c r="H14" s="32">
        <f>'F16 BSL 3'!G40</f>
        <v>50000</v>
      </c>
      <c r="I14" s="32">
        <f>'F16 BSL 3'!E62</f>
        <v>118424.93112947656</v>
      </c>
      <c r="J14" s="32">
        <f>'F16 BSL 3'!F62</f>
        <v>0</v>
      </c>
      <c r="K14" s="32">
        <f>'F16 BSL 3'!G62</f>
        <v>0</v>
      </c>
      <c r="L14" s="32">
        <f>'F16 BSL 3'!E84</f>
        <v>118424.93112947656</v>
      </c>
      <c r="M14" s="32">
        <f>'F16 BSL 3'!F84</f>
        <v>0</v>
      </c>
      <c r="N14" s="32">
        <f>'F16 BSL 3'!G84</f>
        <v>50000</v>
      </c>
      <c r="O14" s="32">
        <f>'F16 BSL 3'!E106</f>
        <v>118424.93112947656</v>
      </c>
      <c r="P14" s="32">
        <f>'F16 BSL 3'!F106</f>
        <v>75791.666666666672</v>
      </c>
      <c r="Q14" s="32">
        <f>'F16 BSL 3'!G106</f>
        <v>50000</v>
      </c>
    </row>
    <row r="15" spans="2:17" x14ac:dyDescent="0.25">
      <c r="B15" s="42" t="s">
        <v>28</v>
      </c>
      <c r="C15" s="32">
        <f>'F16 BSL 3'!E19</f>
        <v>132635.92286501377</v>
      </c>
      <c r="D15" s="32">
        <f>'F16 BSL 3'!F19</f>
        <v>0</v>
      </c>
      <c r="E15" s="32">
        <f>'F16 BSL 3'!G19</f>
        <v>0</v>
      </c>
      <c r="F15" s="32">
        <f>'F16 BSL 3'!E41</f>
        <v>132635.92286501377</v>
      </c>
      <c r="G15" s="32">
        <f>'F16 BSL 3'!F41</f>
        <v>0</v>
      </c>
      <c r="H15" s="32">
        <f>'F16 BSL 3'!G41</f>
        <v>50000</v>
      </c>
      <c r="I15" s="32">
        <f>'F16 BSL 3'!E63</f>
        <v>132635.92286501377</v>
      </c>
      <c r="J15" s="32">
        <f>'F16 BSL 3'!F63</f>
        <v>0</v>
      </c>
      <c r="K15" s="32">
        <f>'F16 BSL 3'!G63</f>
        <v>0</v>
      </c>
      <c r="L15" s="32">
        <f>'F16 BSL 3'!E85</f>
        <v>132635.92286501377</v>
      </c>
      <c r="M15" s="32">
        <f>'F16 BSL 3'!F85</f>
        <v>0</v>
      </c>
      <c r="N15" s="32">
        <f>'F16 BSL 3'!G85</f>
        <v>50000</v>
      </c>
      <c r="O15" s="32">
        <f>'F16 BSL 3'!E107</f>
        <v>132635.92286501377</v>
      </c>
      <c r="P15" s="32">
        <f>'F16 BSL 3'!F107</f>
        <v>84886.666666666672</v>
      </c>
      <c r="Q15" s="32">
        <f>'F16 BSL 3'!G107</f>
        <v>50000</v>
      </c>
    </row>
    <row r="16" spans="2:17" x14ac:dyDescent="0.25">
      <c r="B16" s="42" t="s">
        <v>29</v>
      </c>
      <c r="C16" s="32">
        <f>'F16 BSL 3'!E20</f>
        <v>132635.92286501377</v>
      </c>
      <c r="D16" s="32">
        <f>'F16 BSL 3'!F20</f>
        <v>0</v>
      </c>
      <c r="E16" s="32">
        <f>'F16 BSL 3'!G20</f>
        <v>0</v>
      </c>
      <c r="F16" s="32">
        <f>'F16 BSL 3'!E42</f>
        <v>132635.92286501377</v>
      </c>
      <c r="G16" s="32">
        <f>'F16 BSL 3'!F42</f>
        <v>0</v>
      </c>
      <c r="H16" s="32">
        <f>'F16 BSL 3'!G42</f>
        <v>50000</v>
      </c>
      <c r="I16" s="32">
        <f>'F16 BSL 3'!E64</f>
        <v>132635.92286501377</v>
      </c>
      <c r="J16" s="32">
        <f>'F16 BSL 3'!F64</f>
        <v>0</v>
      </c>
      <c r="K16" s="32">
        <f>'F16 BSL 3'!G64</f>
        <v>0</v>
      </c>
      <c r="L16" s="32">
        <f>'F16 BSL 3'!E86</f>
        <v>132635.92286501377</v>
      </c>
      <c r="M16" s="32">
        <f>'F16 BSL 3'!F86</f>
        <v>0</v>
      </c>
      <c r="N16" s="32">
        <f>'F16 BSL 3'!G86</f>
        <v>50000</v>
      </c>
      <c r="O16" s="32">
        <f>'F16 BSL 3'!E108</f>
        <v>132635.92286501377</v>
      </c>
      <c r="P16" s="32">
        <f>'F16 BSL 3'!F108</f>
        <v>84886.666666666672</v>
      </c>
      <c r="Q16" s="32">
        <f>'F16 BSL 3'!G108</f>
        <v>50000</v>
      </c>
    </row>
    <row r="17" spans="2:17" x14ac:dyDescent="0.25">
      <c r="B17" s="42" t="s">
        <v>30</v>
      </c>
      <c r="C17" s="32">
        <f>'F16 BSL 3'!E21</f>
        <v>132635.92286501377</v>
      </c>
      <c r="D17" s="32">
        <f>'F16 BSL 3'!F21</f>
        <v>0</v>
      </c>
      <c r="E17" s="32">
        <f>'F16 BSL 3'!G21</f>
        <v>0</v>
      </c>
      <c r="F17" s="32">
        <f>'F16 BSL 3'!E43</f>
        <v>132635.92286501377</v>
      </c>
      <c r="G17" s="32">
        <f>'F16 BSL 3'!F43</f>
        <v>0</v>
      </c>
      <c r="H17" s="32">
        <f>'F16 BSL 3'!G43</f>
        <v>50000</v>
      </c>
      <c r="I17" s="32">
        <f>'F16 BSL 3'!E65</f>
        <v>132635.92286501377</v>
      </c>
      <c r="J17" s="32">
        <f>'F16 BSL 3'!F65</f>
        <v>0</v>
      </c>
      <c r="K17" s="32">
        <f>'F16 BSL 3'!G65</f>
        <v>0</v>
      </c>
      <c r="L17" s="32">
        <f>'F16 BSL 3'!E87</f>
        <v>132635.92286501377</v>
      </c>
      <c r="M17" s="32">
        <f>'F16 BSL 3'!F87</f>
        <v>0</v>
      </c>
      <c r="N17" s="32">
        <f>'F16 BSL 3'!G87</f>
        <v>50000</v>
      </c>
      <c r="O17" s="32">
        <f>'F16 BSL 3'!E109</f>
        <v>132635.92286501377</v>
      </c>
      <c r="P17" s="32">
        <f>'F16 BSL 3'!F109</f>
        <v>84886.666666666672</v>
      </c>
      <c r="Q17" s="32">
        <f>'F16 BSL 3'!G109</f>
        <v>50000</v>
      </c>
    </row>
    <row r="18" spans="2:17" s="31" customFormat="1" x14ac:dyDescent="0.25">
      <c r="B18" s="43" t="s">
        <v>81</v>
      </c>
      <c r="C18" s="33">
        <f>SUM(C6:C17)</f>
        <v>1421099.1735537187</v>
      </c>
      <c r="D18" s="33">
        <f t="shared" ref="D18:Q18" si="0">SUM(D6:D17)</f>
        <v>0</v>
      </c>
      <c r="E18" s="33">
        <f t="shared" si="0"/>
        <v>0</v>
      </c>
      <c r="F18" s="33">
        <f t="shared" si="0"/>
        <v>1421099.1735537187</v>
      </c>
      <c r="G18" s="33">
        <f t="shared" si="0"/>
        <v>0</v>
      </c>
      <c r="H18" s="33">
        <f t="shared" si="0"/>
        <v>450000</v>
      </c>
      <c r="I18" s="33">
        <f t="shared" si="0"/>
        <v>1421099.1735537187</v>
      </c>
      <c r="J18" s="33">
        <f t="shared" si="0"/>
        <v>0</v>
      </c>
      <c r="K18" s="33">
        <f t="shared" si="0"/>
        <v>0</v>
      </c>
      <c r="L18" s="33">
        <f t="shared" si="0"/>
        <v>1421099.1735537187</v>
      </c>
      <c r="M18" s="33">
        <f t="shared" si="0"/>
        <v>0</v>
      </c>
      <c r="N18" s="33">
        <f t="shared" si="0"/>
        <v>450000</v>
      </c>
      <c r="O18" s="33">
        <f t="shared" si="0"/>
        <v>1421099.1735537187</v>
      </c>
      <c r="P18" s="33">
        <f t="shared" si="0"/>
        <v>909499.99999999988</v>
      </c>
      <c r="Q18" s="33">
        <f t="shared" si="0"/>
        <v>450000</v>
      </c>
    </row>
    <row r="20" spans="2:17" x14ac:dyDescent="0.25">
      <c r="B20" s="41" t="s">
        <v>66</v>
      </c>
      <c r="Q20" s="50" t="s">
        <v>82</v>
      </c>
    </row>
    <row r="21" spans="2:17" x14ac:dyDescent="0.25">
      <c r="B21" s="54" t="s">
        <v>5</v>
      </c>
      <c r="C21" s="53" t="s">
        <v>76</v>
      </c>
      <c r="D21" s="53"/>
      <c r="E21" s="53"/>
      <c r="F21" s="53" t="s">
        <v>77</v>
      </c>
      <c r="G21" s="53"/>
      <c r="H21" s="53"/>
      <c r="I21" s="53" t="s">
        <v>78</v>
      </c>
      <c r="J21" s="53"/>
      <c r="K21" s="53"/>
      <c r="L21" s="53" t="s">
        <v>79</v>
      </c>
      <c r="M21" s="53"/>
      <c r="N21" s="53"/>
      <c r="O21" s="53" t="s">
        <v>80</v>
      </c>
      <c r="P21" s="53"/>
      <c r="Q21" s="53"/>
    </row>
    <row r="22" spans="2:17" x14ac:dyDescent="0.25">
      <c r="B22" s="54"/>
      <c r="C22" s="34" t="s">
        <v>40</v>
      </c>
      <c r="D22" s="34" t="s">
        <v>41</v>
      </c>
      <c r="E22" s="34" t="s">
        <v>42</v>
      </c>
      <c r="F22" s="34" t="s">
        <v>40</v>
      </c>
      <c r="G22" s="34" t="s">
        <v>41</v>
      </c>
      <c r="H22" s="34" t="s">
        <v>42</v>
      </c>
      <c r="I22" s="34" t="s">
        <v>40</v>
      </c>
      <c r="J22" s="34" t="s">
        <v>41</v>
      </c>
      <c r="K22" s="34" t="s">
        <v>42</v>
      </c>
      <c r="L22" s="34" t="s">
        <v>40</v>
      </c>
      <c r="M22" s="34" t="s">
        <v>41</v>
      </c>
      <c r="N22" s="34" t="s">
        <v>42</v>
      </c>
      <c r="O22" s="34" t="s">
        <v>40</v>
      </c>
      <c r="P22" s="34" t="s">
        <v>41</v>
      </c>
      <c r="Q22" s="34" t="s">
        <v>42</v>
      </c>
    </row>
    <row r="23" spans="2:17" x14ac:dyDescent="0.25">
      <c r="B23" s="42" t="s">
        <v>19</v>
      </c>
      <c r="C23" s="35">
        <f>'F16 BSL 4-5'!E10</f>
        <v>333424.24242424237</v>
      </c>
      <c r="D23" s="35">
        <f>'F16 BSL 4-5'!F10</f>
        <v>75791.666666666672</v>
      </c>
      <c r="E23" s="35">
        <f>'F16 BSL 4-5'!G10</f>
        <v>50000</v>
      </c>
      <c r="F23" s="35">
        <f>'F16 BSL 4-5'!E32</f>
        <v>333424.24242424249</v>
      </c>
      <c r="G23" s="35">
        <f>'F16 BSL 4-5'!F32</f>
        <v>75791.666666666672</v>
      </c>
      <c r="H23" s="35">
        <f>'F16 BSL 4-5'!G32</f>
        <v>50000</v>
      </c>
      <c r="I23" s="35">
        <f>'F16 BSL 4-5'!E54</f>
        <v>334257.5757575758</v>
      </c>
      <c r="J23" s="35">
        <f>'F16 BSL 4-5'!F54</f>
        <v>75791.666666666672</v>
      </c>
      <c r="K23" s="35">
        <f>'F16 BSL 4-5'!G54</f>
        <v>50000</v>
      </c>
      <c r="L23" s="35">
        <f>'F16 BSL 4-5'!E76</f>
        <v>334257.5757575758</v>
      </c>
      <c r="M23" s="35">
        <f>'F16 BSL 4-5'!F76</f>
        <v>75791.666666666672</v>
      </c>
      <c r="N23" s="35">
        <f>'F16 BSL 4-5'!G76</f>
        <v>50000</v>
      </c>
      <c r="O23" s="35">
        <f>'F16 BSL 4-5'!E98</f>
        <v>334257.5757575758</v>
      </c>
      <c r="P23" s="35">
        <f>'F16 BSL 4-5'!F98</f>
        <v>75791.666666666672</v>
      </c>
      <c r="Q23" s="35">
        <f>'F16 BSL 4-5'!G98</f>
        <v>50000</v>
      </c>
    </row>
    <row r="24" spans="2:17" x14ac:dyDescent="0.25">
      <c r="B24" s="42" t="s">
        <v>20</v>
      </c>
      <c r="C24" s="35">
        <f>'F16 BSL 4-5'!E11</f>
        <v>333424.24242424237</v>
      </c>
      <c r="D24" s="35">
        <f>'F16 BSL 4-5'!F11</f>
        <v>75791.666666666672</v>
      </c>
      <c r="E24" s="35">
        <f>'F16 BSL 4-5'!G11</f>
        <v>50000</v>
      </c>
      <c r="F24" s="35">
        <f>'F16 BSL 4-5'!E33</f>
        <v>333424.24242424249</v>
      </c>
      <c r="G24" s="35">
        <f>'F16 BSL 4-5'!F33</f>
        <v>75791.666666666672</v>
      </c>
      <c r="H24" s="35">
        <f>'F16 BSL 4-5'!G33</f>
        <v>50000</v>
      </c>
      <c r="I24" s="35">
        <f>'F16 BSL 4-5'!E55</f>
        <v>334257.5757575758</v>
      </c>
      <c r="J24" s="35">
        <f>'F16 BSL 4-5'!F55</f>
        <v>75791.666666666672</v>
      </c>
      <c r="K24" s="35">
        <f>'F16 BSL 4-5'!G55</f>
        <v>50000</v>
      </c>
      <c r="L24" s="35">
        <f>'F16 BSL 4-5'!E77</f>
        <v>334257.5757575758</v>
      </c>
      <c r="M24" s="35">
        <f>'F16 BSL 4-5'!F77</f>
        <v>75791.666666666672</v>
      </c>
      <c r="N24" s="35">
        <f>'F16 BSL 4-5'!G77</f>
        <v>50000</v>
      </c>
      <c r="O24" s="35">
        <f>'F16 BSL 4-5'!E99</f>
        <v>334257.5757575758</v>
      </c>
      <c r="P24" s="35">
        <f>'F16 BSL 4-5'!F99</f>
        <v>75791.666666666672</v>
      </c>
      <c r="Q24" s="35">
        <f>'F16 BSL 4-5'!G99</f>
        <v>50000</v>
      </c>
    </row>
    <row r="25" spans="2:17" x14ac:dyDescent="0.25">
      <c r="B25" s="42" t="s">
        <v>21</v>
      </c>
      <c r="C25" s="35">
        <f>'F16 BSL 4-5'!E12</f>
        <v>333424.24242424237</v>
      </c>
      <c r="D25" s="35">
        <f>'F16 BSL 4-5'!F12</f>
        <v>75791.666666666672</v>
      </c>
      <c r="E25" s="35">
        <f>'F16 BSL 4-5'!G12</f>
        <v>50000</v>
      </c>
      <c r="F25" s="35">
        <f>'F16 BSL 4-5'!E34</f>
        <v>333424.24242424249</v>
      </c>
      <c r="G25" s="35">
        <f>'F16 BSL 4-5'!F34</f>
        <v>75791.666666666672</v>
      </c>
      <c r="H25" s="35">
        <f>'F16 BSL 4-5'!G34</f>
        <v>50000</v>
      </c>
      <c r="I25" s="35">
        <f>'F16 BSL 4-5'!E56</f>
        <v>334257.5757575758</v>
      </c>
      <c r="J25" s="35">
        <f>'F16 BSL 4-5'!F56</f>
        <v>75791.666666666672</v>
      </c>
      <c r="K25" s="35">
        <f>'F16 BSL 4-5'!G56</f>
        <v>50000</v>
      </c>
      <c r="L25" s="35">
        <f>'F16 BSL 4-5'!E78</f>
        <v>334257.5757575758</v>
      </c>
      <c r="M25" s="35">
        <f>'F16 BSL 4-5'!F78</f>
        <v>75791.666666666672</v>
      </c>
      <c r="N25" s="35">
        <f>'F16 BSL 4-5'!G78</f>
        <v>50000</v>
      </c>
      <c r="O25" s="35">
        <f>'F16 BSL 4-5'!E100</f>
        <v>334257.5757575758</v>
      </c>
      <c r="P25" s="35">
        <f>'F16 BSL 4-5'!F100</f>
        <v>75791.666666666672</v>
      </c>
      <c r="Q25" s="35">
        <f>'F16 BSL 4-5'!G100</f>
        <v>50000</v>
      </c>
    </row>
    <row r="26" spans="2:17" x14ac:dyDescent="0.25">
      <c r="B26" s="42" t="s">
        <v>22</v>
      </c>
      <c r="C26" s="35">
        <f>'F16 BSL 4-5'!E13</f>
        <v>293413.33333333331</v>
      </c>
      <c r="D26" s="35">
        <f>'F16 BSL 4-5'!F13</f>
        <v>66696.666666666672</v>
      </c>
      <c r="E26" s="35">
        <f>'F16 BSL 4-5'!G13</f>
        <v>0</v>
      </c>
      <c r="F26" s="35">
        <f>'F16 BSL 4-5'!E35</f>
        <v>293413.33333333337</v>
      </c>
      <c r="G26" s="35">
        <f>'F16 BSL 4-5'!F35</f>
        <v>66696.666666666672</v>
      </c>
      <c r="H26" s="35">
        <f>'F16 BSL 4-5'!G35</f>
        <v>0</v>
      </c>
      <c r="I26" s="35">
        <f>'F16 BSL 4-5'!E57</f>
        <v>294146.66666666669</v>
      </c>
      <c r="J26" s="35">
        <f>'F16 BSL 4-5'!F57</f>
        <v>66696.666666666672</v>
      </c>
      <c r="K26" s="35">
        <f>'F16 BSL 4-5'!G57</f>
        <v>0</v>
      </c>
      <c r="L26" s="35">
        <f>'F16 BSL 4-5'!E79</f>
        <v>294146.66666666669</v>
      </c>
      <c r="M26" s="35">
        <f>'F16 BSL 4-5'!F79</f>
        <v>66696.666666666672</v>
      </c>
      <c r="N26" s="35">
        <f>'F16 BSL 4-5'!G79</f>
        <v>0</v>
      </c>
      <c r="O26" s="35">
        <f>'F16 BSL 4-5'!E101</f>
        <v>294146.66666666669</v>
      </c>
      <c r="P26" s="35">
        <f>'F16 BSL 4-5'!F101</f>
        <v>66696.666666666672</v>
      </c>
      <c r="Q26" s="35">
        <f>'F16 BSL 4-5'!G101</f>
        <v>0</v>
      </c>
    </row>
    <row r="27" spans="2:17" x14ac:dyDescent="0.25">
      <c r="B27" s="42" t="s">
        <v>23</v>
      </c>
      <c r="C27" s="35">
        <f>'F16 BSL 4-5'!E14</f>
        <v>293413.33333333331</v>
      </c>
      <c r="D27" s="35">
        <f>'F16 BSL 4-5'!F14</f>
        <v>66696.666666666672</v>
      </c>
      <c r="E27" s="35">
        <f>'F16 BSL 4-5'!G14</f>
        <v>0</v>
      </c>
      <c r="F27" s="35">
        <f>'F16 BSL 4-5'!E36</f>
        <v>293413.33333333337</v>
      </c>
      <c r="G27" s="35">
        <f>'F16 BSL 4-5'!F36</f>
        <v>66696.666666666672</v>
      </c>
      <c r="H27" s="35">
        <f>'F16 BSL 4-5'!G36</f>
        <v>0</v>
      </c>
      <c r="I27" s="35">
        <f>'F16 BSL 4-5'!E58</f>
        <v>294146.66666666669</v>
      </c>
      <c r="J27" s="35">
        <f>'F16 BSL 4-5'!F58</f>
        <v>66696.666666666672</v>
      </c>
      <c r="K27" s="35">
        <f>'F16 BSL 4-5'!G58</f>
        <v>0</v>
      </c>
      <c r="L27" s="35">
        <f>'F16 BSL 4-5'!E80</f>
        <v>294146.66666666669</v>
      </c>
      <c r="M27" s="35">
        <f>'F16 BSL 4-5'!F80</f>
        <v>66696.666666666672</v>
      </c>
      <c r="N27" s="35">
        <f>'F16 BSL 4-5'!G80</f>
        <v>0</v>
      </c>
      <c r="O27" s="35">
        <f>'F16 BSL 4-5'!E102</f>
        <v>294146.66666666669</v>
      </c>
      <c r="P27" s="35">
        <f>'F16 BSL 4-5'!F102</f>
        <v>66696.666666666672</v>
      </c>
      <c r="Q27" s="35">
        <f>'F16 BSL 4-5'!G102</f>
        <v>0</v>
      </c>
    </row>
    <row r="28" spans="2:17" x14ac:dyDescent="0.25">
      <c r="B28" s="42" t="s">
        <v>24</v>
      </c>
      <c r="C28" s="35">
        <f>'F16 BSL 4-5'!E15</f>
        <v>293413.33333333331</v>
      </c>
      <c r="D28" s="35">
        <f>'F16 BSL 4-5'!F15</f>
        <v>66696.666666666672</v>
      </c>
      <c r="E28" s="35">
        <f>'F16 BSL 4-5'!G15</f>
        <v>0</v>
      </c>
      <c r="F28" s="35">
        <f>'F16 BSL 4-5'!E37</f>
        <v>293413.33333333337</v>
      </c>
      <c r="G28" s="35">
        <f>'F16 BSL 4-5'!F37</f>
        <v>66696.666666666672</v>
      </c>
      <c r="H28" s="35">
        <f>'F16 BSL 4-5'!G37</f>
        <v>0</v>
      </c>
      <c r="I28" s="35">
        <f>'F16 BSL 4-5'!E59</f>
        <v>294146.66666666669</v>
      </c>
      <c r="J28" s="35">
        <f>'F16 BSL 4-5'!F59</f>
        <v>66696.666666666672</v>
      </c>
      <c r="K28" s="35">
        <f>'F16 BSL 4-5'!G59</f>
        <v>0</v>
      </c>
      <c r="L28" s="35">
        <f>'F16 BSL 4-5'!E81</f>
        <v>294146.66666666669</v>
      </c>
      <c r="M28" s="35">
        <f>'F16 BSL 4-5'!F81</f>
        <v>66696.666666666672</v>
      </c>
      <c r="N28" s="35">
        <f>'F16 BSL 4-5'!G81</f>
        <v>0</v>
      </c>
      <c r="O28" s="35">
        <f>'F16 BSL 4-5'!E103</f>
        <v>294146.66666666669</v>
      </c>
      <c r="P28" s="35">
        <f>'F16 BSL 4-5'!F103</f>
        <v>66696.666666666672</v>
      </c>
      <c r="Q28" s="35">
        <f>'F16 BSL 4-5'!G103</f>
        <v>0</v>
      </c>
    </row>
    <row r="29" spans="2:17" x14ac:dyDescent="0.25">
      <c r="B29" s="42" t="s">
        <v>25</v>
      </c>
      <c r="C29" s="35">
        <f>'F16 BSL 4-5'!E16</f>
        <v>333424.24242424237</v>
      </c>
      <c r="D29" s="35">
        <f>'F16 BSL 4-5'!F16</f>
        <v>75791.666666666672</v>
      </c>
      <c r="E29" s="35">
        <f>'F16 BSL 4-5'!G16</f>
        <v>50000</v>
      </c>
      <c r="F29" s="35">
        <f>'F16 BSL 4-5'!E38</f>
        <v>333424.24242424249</v>
      </c>
      <c r="G29" s="35">
        <f>'F16 BSL 4-5'!F38</f>
        <v>75791.666666666672</v>
      </c>
      <c r="H29" s="35">
        <f>'F16 BSL 4-5'!G38</f>
        <v>50000</v>
      </c>
      <c r="I29" s="35">
        <f>'F16 BSL 4-5'!E60</f>
        <v>334257.5757575758</v>
      </c>
      <c r="J29" s="35">
        <f>'F16 BSL 4-5'!F60</f>
        <v>75791.666666666672</v>
      </c>
      <c r="K29" s="35">
        <f>'F16 BSL 4-5'!G60</f>
        <v>50000</v>
      </c>
      <c r="L29" s="35">
        <f>'F16 BSL 4-5'!E82</f>
        <v>334257.5757575758</v>
      </c>
      <c r="M29" s="35">
        <f>'F16 BSL 4-5'!F82</f>
        <v>75791.666666666672</v>
      </c>
      <c r="N29" s="35">
        <f>'F16 BSL 4-5'!G82</f>
        <v>50000</v>
      </c>
      <c r="O29" s="35">
        <f>'F16 BSL 4-5'!E104</f>
        <v>334257.5757575758</v>
      </c>
      <c r="P29" s="35">
        <f>'F16 BSL 4-5'!F104</f>
        <v>75791.666666666672</v>
      </c>
      <c r="Q29" s="35">
        <f>'F16 BSL 4-5'!G104</f>
        <v>50000</v>
      </c>
    </row>
    <row r="30" spans="2:17" x14ac:dyDescent="0.25">
      <c r="B30" s="42" t="s">
        <v>26</v>
      </c>
      <c r="C30" s="35">
        <f>'F16 BSL 4-5'!E17</f>
        <v>333424.24242424237</v>
      </c>
      <c r="D30" s="35">
        <f>'F16 BSL 4-5'!F17</f>
        <v>75791.666666666672</v>
      </c>
      <c r="E30" s="35">
        <f>'F16 BSL 4-5'!G17</f>
        <v>50000</v>
      </c>
      <c r="F30" s="35">
        <f>'F16 BSL 4-5'!E39</f>
        <v>333424.24242424249</v>
      </c>
      <c r="G30" s="35">
        <f>'F16 BSL 4-5'!F39</f>
        <v>75791.666666666672</v>
      </c>
      <c r="H30" s="35">
        <f>'F16 BSL 4-5'!G39</f>
        <v>50000</v>
      </c>
      <c r="I30" s="35">
        <f>'F16 BSL 4-5'!E61</f>
        <v>334257.5757575758</v>
      </c>
      <c r="J30" s="35">
        <f>'F16 BSL 4-5'!F61</f>
        <v>75791.666666666672</v>
      </c>
      <c r="K30" s="35">
        <f>'F16 BSL 4-5'!G61</f>
        <v>50000</v>
      </c>
      <c r="L30" s="35">
        <f>'F16 BSL 4-5'!E83</f>
        <v>334257.5757575758</v>
      </c>
      <c r="M30" s="35">
        <f>'F16 BSL 4-5'!F83</f>
        <v>75791.666666666672</v>
      </c>
      <c r="N30" s="35">
        <f>'F16 BSL 4-5'!G83</f>
        <v>50000</v>
      </c>
      <c r="O30" s="35">
        <f>'F16 BSL 4-5'!E105</f>
        <v>334257.5757575758</v>
      </c>
      <c r="P30" s="35">
        <f>'F16 BSL 4-5'!F105</f>
        <v>75791.666666666672</v>
      </c>
      <c r="Q30" s="35">
        <f>'F16 BSL 4-5'!G105</f>
        <v>50000</v>
      </c>
    </row>
    <row r="31" spans="2:17" x14ac:dyDescent="0.25">
      <c r="B31" s="42" t="s">
        <v>27</v>
      </c>
      <c r="C31" s="35">
        <f>'F16 BSL 4-5'!E18</f>
        <v>333424.24242424237</v>
      </c>
      <c r="D31" s="35">
        <f>'F16 BSL 4-5'!F18</f>
        <v>75791.666666666672</v>
      </c>
      <c r="E31" s="35">
        <f>'F16 BSL 4-5'!G18</f>
        <v>50000</v>
      </c>
      <c r="F31" s="35">
        <f>'F16 BSL 4-5'!E40</f>
        <v>333424.24242424249</v>
      </c>
      <c r="G31" s="35">
        <f>'F16 BSL 4-5'!F40</f>
        <v>75791.666666666672</v>
      </c>
      <c r="H31" s="35">
        <f>'F16 BSL 4-5'!G40</f>
        <v>50000</v>
      </c>
      <c r="I31" s="35">
        <f>'F16 BSL 4-5'!E62</f>
        <v>334257.5757575758</v>
      </c>
      <c r="J31" s="35">
        <f>'F16 BSL 4-5'!F62</f>
        <v>75791.666666666672</v>
      </c>
      <c r="K31" s="35">
        <f>'F16 BSL 4-5'!G62</f>
        <v>50000</v>
      </c>
      <c r="L31" s="35">
        <f>'F16 BSL 4-5'!E84</f>
        <v>334257.5757575758</v>
      </c>
      <c r="M31" s="35">
        <f>'F16 BSL 4-5'!F84</f>
        <v>75791.666666666672</v>
      </c>
      <c r="N31" s="35">
        <f>'F16 BSL 4-5'!G84</f>
        <v>50000</v>
      </c>
      <c r="O31" s="35">
        <f>'F16 BSL 4-5'!E106</f>
        <v>334257.5757575758</v>
      </c>
      <c r="P31" s="35">
        <f>'F16 BSL 4-5'!F106</f>
        <v>75791.666666666672</v>
      </c>
      <c r="Q31" s="35">
        <f>'F16 BSL 4-5'!G106</f>
        <v>50000</v>
      </c>
    </row>
    <row r="32" spans="2:17" x14ac:dyDescent="0.25">
      <c r="B32" s="42" t="s">
        <v>28</v>
      </c>
      <c r="C32" s="35">
        <f>'F16 BSL 4-5'!E19</f>
        <v>373435.15151515155</v>
      </c>
      <c r="D32" s="35">
        <f>'F16 BSL 4-5'!F19</f>
        <v>84886.666666666672</v>
      </c>
      <c r="E32" s="35">
        <f>'F16 BSL 4-5'!G19</f>
        <v>50000</v>
      </c>
      <c r="F32" s="35">
        <f>'F16 BSL 4-5'!E41</f>
        <v>373435.15151515161</v>
      </c>
      <c r="G32" s="35">
        <f>'F16 BSL 4-5'!F41</f>
        <v>84886.666666666672</v>
      </c>
      <c r="H32" s="35">
        <f>'F16 BSL 4-5'!G41</f>
        <v>50000</v>
      </c>
      <c r="I32" s="35">
        <f>'F16 BSL 4-5'!E63</f>
        <v>374368.48484848492</v>
      </c>
      <c r="J32" s="35">
        <f>'F16 BSL 4-5'!F63</f>
        <v>84886.666666666672</v>
      </c>
      <c r="K32" s="35">
        <f>'F16 BSL 4-5'!G63</f>
        <v>50000</v>
      </c>
      <c r="L32" s="35">
        <f>'F16 BSL 4-5'!E85</f>
        <v>374368.48484848492</v>
      </c>
      <c r="M32" s="35">
        <f>'F16 BSL 4-5'!F85</f>
        <v>84886.666666666672</v>
      </c>
      <c r="N32" s="35">
        <f>'F16 BSL 4-5'!G85</f>
        <v>50000</v>
      </c>
      <c r="O32" s="35">
        <f>'F16 BSL 4-5'!E107</f>
        <v>374368.48484848492</v>
      </c>
      <c r="P32" s="35">
        <f>'F16 BSL 4-5'!F107</f>
        <v>84886.666666666672</v>
      </c>
      <c r="Q32" s="35">
        <f>'F16 BSL 4-5'!G107</f>
        <v>50000</v>
      </c>
    </row>
    <row r="33" spans="2:17" x14ac:dyDescent="0.25">
      <c r="B33" s="42" t="s">
        <v>29</v>
      </c>
      <c r="C33" s="35">
        <f>'F16 BSL 4-5'!E20</f>
        <v>373435.15151515155</v>
      </c>
      <c r="D33" s="35">
        <f>'F16 BSL 4-5'!F20</f>
        <v>84886.666666666672</v>
      </c>
      <c r="E33" s="35">
        <f>'F16 BSL 4-5'!G20</f>
        <v>50000</v>
      </c>
      <c r="F33" s="35">
        <f>'F16 BSL 4-5'!E42</f>
        <v>373435.15151515161</v>
      </c>
      <c r="G33" s="35">
        <f>'F16 BSL 4-5'!F42</f>
        <v>84886.666666666672</v>
      </c>
      <c r="H33" s="35">
        <f>'F16 BSL 4-5'!G42</f>
        <v>50000</v>
      </c>
      <c r="I33" s="35">
        <f>'F16 BSL 4-5'!E64</f>
        <v>374368.48484848492</v>
      </c>
      <c r="J33" s="35">
        <f>'F16 BSL 4-5'!F64</f>
        <v>84886.666666666672</v>
      </c>
      <c r="K33" s="35">
        <f>'F16 BSL 4-5'!G64</f>
        <v>50000</v>
      </c>
      <c r="L33" s="35">
        <f>'F16 BSL 4-5'!E86</f>
        <v>374368.48484848492</v>
      </c>
      <c r="M33" s="35">
        <f>'F16 BSL 4-5'!F86</f>
        <v>84886.666666666672</v>
      </c>
      <c r="N33" s="35">
        <f>'F16 BSL 4-5'!G86</f>
        <v>50000</v>
      </c>
      <c r="O33" s="35">
        <f>'F16 BSL 4-5'!E108</f>
        <v>374368.48484848492</v>
      </c>
      <c r="P33" s="35">
        <f>'F16 BSL 4-5'!F108</f>
        <v>84886.666666666672</v>
      </c>
      <c r="Q33" s="35">
        <f>'F16 BSL 4-5'!G108</f>
        <v>50000</v>
      </c>
    </row>
    <row r="34" spans="2:17" x14ac:dyDescent="0.25">
      <c r="B34" s="42" t="s">
        <v>30</v>
      </c>
      <c r="C34" s="35">
        <f>'F16 BSL 4-5'!E21</f>
        <v>373435.15151515155</v>
      </c>
      <c r="D34" s="35">
        <f>'F16 BSL 4-5'!F21</f>
        <v>84886.666666666672</v>
      </c>
      <c r="E34" s="35">
        <f>'F16 BSL 4-5'!G21</f>
        <v>50000</v>
      </c>
      <c r="F34" s="35">
        <f>'F16 BSL 4-5'!E43</f>
        <v>373435.15151515161</v>
      </c>
      <c r="G34" s="35">
        <f>'F16 BSL 4-5'!F43</f>
        <v>84886.666666666672</v>
      </c>
      <c r="H34" s="35">
        <f>'F16 BSL 4-5'!G43</f>
        <v>50000</v>
      </c>
      <c r="I34" s="35">
        <f>'F16 BSL 4-5'!E65</f>
        <v>374368.48484848492</v>
      </c>
      <c r="J34" s="35">
        <f>'F16 BSL 4-5'!F65</f>
        <v>84886.666666666672</v>
      </c>
      <c r="K34" s="35">
        <f>'F16 BSL 4-5'!G65</f>
        <v>50000</v>
      </c>
      <c r="L34" s="35">
        <f>'F16 BSL 4-5'!E87</f>
        <v>374368.48484848492</v>
      </c>
      <c r="M34" s="35">
        <f>'F16 BSL 4-5'!F87</f>
        <v>84886.666666666672</v>
      </c>
      <c r="N34" s="35">
        <f>'F16 BSL 4-5'!G87</f>
        <v>50000</v>
      </c>
      <c r="O34" s="35">
        <f>'F16 BSL 4-5'!E109</f>
        <v>374368.48484848492</v>
      </c>
      <c r="P34" s="35">
        <f>'F16 BSL 4-5'!F109</f>
        <v>84886.666666666672</v>
      </c>
      <c r="Q34" s="35">
        <f>'F16 BSL 4-5'!G109</f>
        <v>50000</v>
      </c>
    </row>
    <row r="35" spans="2:17" s="31" customFormat="1" x14ac:dyDescent="0.25">
      <c r="B35" s="43" t="s">
        <v>81</v>
      </c>
      <c r="C35" s="37">
        <f>SUM(C23:C34)</f>
        <v>4001090.9090909078</v>
      </c>
      <c r="D35" s="37">
        <f t="shared" ref="D35" si="1">SUM(D23:D34)</f>
        <v>909499.99999999988</v>
      </c>
      <c r="E35" s="37">
        <f t="shared" ref="E35" si="2">SUM(E23:E34)</f>
        <v>450000</v>
      </c>
      <c r="F35" s="37">
        <f t="shared" ref="F35" si="3">SUM(F23:F34)</f>
        <v>4001090.9090909101</v>
      </c>
      <c r="G35" s="37">
        <f t="shared" ref="G35" si="4">SUM(G23:G34)</f>
        <v>909499.99999999988</v>
      </c>
      <c r="H35" s="37">
        <f t="shared" ref="H35" si="5">SUM(H23:H34)</f>
        <v>450000</v>
      </c>
      <c r="I35" s="37">
        <f t="shared" ref="I35" si="6">SUM(I23:I34)</f>
        <v>4011090.9090909092</v>
      </c>
      <c r="J35" s="37">
        <f t="shared" ref="J35" si="7">SUM(J23:J34)</f>
        <v>909499.99999999988</v>
      </c>
      <c r="K35" s="37">
        <f t="shared" ref="K35" si="8">SUM(K23:K34)</f>
        <v>450000</v>
      </c>
      <c r="L35" s="37">
        <f t="shared" ref="L35" si="9">SUM(L23:L34)</f>
        <v>4011090.9090909092</v>
      </c>
      <c r="M35" s="37">
        <f t="shared" ref="M35" si="10">SUM(M23:M34)</f>
        <v>909499.99999999988</v>
      </c>
      <c r="N35" s="37">
        <f t="shared" ref="N35" si="11">SUM(N23:N34)</f>
        <v>450000</v>
      </c>
      <c r="O35" s="37">
        <f t="shared" ref="O35" si="12">SUM(O23:O34)</f>
        <v>4011090.9090909092</v>
      </c>
      <c r="P35" s="37">
        <f t="shared" ref="P35" si="13">SUM(P23:P34)</f>
        <v>909499.99999999988</v>
      </c>
      <c r="Q35" s="37">
        <f t="shared" ref="Q35" si="14">SUM(Q23:Q34)</f>
        <v>450000</v>
      </c>
    </row>
    <row r="36" spans="2:17" x14ac:dyDescent="0.25">
      <c r="C36" s="36"/>
      <c r="D36" s="36"/>
      <c r="E36" s="36"/>
      <c r="F36" s="36"/>
      <c r="G36" s="36"/>
      <c r="H36" s="36"/>
      <c r="I36" s="36"/>
      <c r="J36" s="36"/>
      <c r="K36" s="36"/>
      <c r="L36" s="36"/>
      <c r="M36" s="36"/>
      <c r="N36" s="36"/>
      <c r="O36" s="36"/>
      <c r="P36" s="36"/>
      <c r="Q36" s="36"/>
    </row>
    <row r="37" spans="2:17" x14ac:dyDescent="0.25">
      <c r="B37" s="41" t="s">
        <v>71</v>
      </c>
      <c r="C37" s="36"/>
      <c r="D37" s="36"/>
      <c r="E37" s="36"/>
      <c r="F37" s="36"/>
      <c r="G37" s="36"/>
      <c r="H37" s="36"/>
      <c r="I37" s="36"/>
      <c r="J37" s="36"/>
      <c r="K37" s="36"/>
      <c r="L37" s="36"/>
      <c r="M37" s="36"/>
      <c r="N37" s="36"/>
      <c r="O37" s="36"/>
      <c r="P37" s="36"/>
      <c r="Q37" s="50" t="s">
        <v>82</v>
      </c>
    </row>
    <row r="38" spans="2:17" x14ac:dyDescent="0.25">
      <c r="B38" s="54" t="s">
        <v>5</v>
      </c>
      <c r="C38" s="53" t="s">
        <v>76</v>
      </c>
      <c r="D38" s="53"/>
      <c r="E38" s="53"/>
      <c r="F38" s="53" t="s">
        <v>77</v>
      </c>
      <c r="G38" s="53"/>
      <c r="H38" s="53"/>
      <c r="I38" s="53" t="s">
        <v>78</v>
      </c>
      <c r="J38" s="53"/>
      <c r="K38" s="53"/>
      <c r="L38" s="53" t="s">
        <v>79</v>
      </c>
      <c r="M38" s="53"/>
      <c r="N38" s="53"/>
      <c r="O38" s="53" t="s">
        <v>80</v>
      </c>
      <c r="P38" s="53"/>
      <c r="Q38" s="53"/>
    </row>
    <row r="39" spans="2:17" x14ac:dyDescent="0.25">
      <c r="B39" s="54"/>
      <c r="C39" s="34" t="s">
        <v>40</v>
      </c>
      <c r="D39" s="34" t="s">
        <v>41</v>
      </c>
      <c r="E39" s="34" t="s">
        <v>42</v>
      </c>
      <c r="F39" s="34" t="s">
        <v>40</v>
      </c>
      <c r="G39" s="34" t="s">
        <v>41</v>
      </c>
      <c r="H39" s="34" t="s">
        <v>42</v>
      </c>
      <c r="I39" s="34" t="s">
        <v>40</v>
      </c>
      <c r="J39" s="34" t="s">
        <v>41</v>
      </c>
      <c r="K39" s="34" t="s">
        <v>42</v>
      </c>
      <c r="L39" s="34" t="s">
        <v>40</v>
      </c>
      <c r="M39" s="34" t="s">
        <v>41</v>
      </c>
      <c r="N39" s="34" t="s">
        <v>42</v>
      </c>
      <c r="O39" s="34" t="s">
        <v>40</v>
      </c>
      <c r="P39" s="34" t="s">
        <v>41</v>
      </c>
      <c r="Q39" s="34" t="s">
        <v>42</v>
      </c>
    </row>
    <row r="40" spans="2:17" x14ac:dyDescent="0.25">
      <c r="B40" s="42" t="s">
        <v>19</v>
      </c>
      <c r="C40" s="35">
        <f>'F16 CSTPS 3-7'!E10</f>
        <v>811791.66666666663</v>
      </c>
      <c r="D40" s="35">
        <f>'F16 CSTPS 3-7'!F10</f>
        <v>44375.000000000007</v>
      </c>
      <c r="E40" s="35">
        <f>'F16 CSTPS 3-7'!G10</f>
        <v>72222.222222222219</v>
      </c>
      <c r="F40" s="35">
        <f>'F16 CSTPS 3-7'!E32</f>
        <v>811791.66666666651</v>
      </c>
      <c r="G40" s="35">
        <f>'F16 CSTPS 3-7'!F32</f>
        <v>44375.000000000007</v>
      </c>
      <c r="H40" s="35">
        <f>'F16 CSTPS 3-7'!G32</f>
        <v>50000</v>
      </c>
      <c r="I40" s="35">
        <f>'F16 CSTPS 3-7'!E54</f>
        <v>811791.66666666651</v>
      </c>
      <c r="J40" s="35">
        <f>'F16 CSTPS 3-7'!F54</f>
        <v>44375.000000000007</v>
      </c>
      <c r="K40" s="35">
        <f>'F16 CSTPS 3-7'!G54</f>
        <v>72222.222222222219</v>
      </c>
      <c r="L40" s="35">
        <f>'F16 CSTPS 3-7'!E76</f>
        <v>795125</v>
      </c>
      <c r="M40" s="35">
        <f>'F16 CSTPS 3-7'!F76</f>
        <v>57708.333333333336</v>
      </c>
      <c r="N40" s="35">
        <f>'F16 CSTPS 3-7'!G76</f>
        <v>50000</v>
      </c>
      <c r="O40" s="35">
        <f>'F16 CSTPS 3-7'!E98</f>
        <v>796791.66666666663</v>
      </c>
      <c r="P40" s="35">
        <f>'F16 CSTPS 3-7'!F98</f>
        <v>75791.666666666672</v>
      </c>
      <c r="Q40" s="35">
        <f>'F16 CSTPS 3-7'!G98</f>
        <v>50000</v>
      </c>
    </row>
    <row r="41" spans="2:17" x14ac:dyDescent="0.25">
      <c r="B41" s="42" t="s">
        <v>20</v>
      </c>
      <c r="C41" s="35">
        <f>'F16 CSTPS 3-7'!E11</f>
        <v>811791.66666666663</v>
      </c>
      <c r="D41" s="35">
        <f>'F16 CSTPS 3-7'!F11</f>
        <v>44375.000000000007</v>
      </c>
      <c r="E41" s="35">
        <f>'F16 CSTPS 3-7'!G11</f>
        <v>72222.222222222219</v>
      </c>
      <c r="F41" s="35">
        <f>'F16 CSTPS 3-7'!E33</f>
        <v>811791.66666666651</v>
      </c>
      <c r="G41" s="35">
        <f>'F16 CSTPS 3-7'!F33</f>
        <v>44375.000000000007</v>
      </c>
      <c r="H41" s="35">
        <f>'F16 CSTPS 3-7'!G33</f>
        <v>50000</v>
      </c>
      <c r="I41" s="35">
        <f>'F16 CSTPS 3-7'!E55</f>
        <v>811791.66666666651</v>
      </c>
      <c r="J41" s="35">
        <f>'F16 CSTPS 3-7'!F55</f>
        <v>44375.000000000007</v>
      </c>
      <c r="K41" s="35">
        <f>'F16 CSTPS 3-7'!G55</f>
        <v>72222.222222222219</v>
      </c>
      <c r="L41" s="35">
        <f>'F16 CSTPS 3-7'!E77</f>
        <v>795125</v>
      </c>
      <c r="M41" s="35">
        <f>'F16 CSTPS 3-7'!F77</f>
        <v>57708.333333333336</v>
      </c>
      <c r="N41" s="35">
        <f>'F16 CSTPS 3-7'!G77</f>
        <v>50000</v>
      </c>
      <c r="O41" s="35">
        <f>'F16 CSTPS 3-7'!E99</f>
        <v>796791.66666666663</v>
      </c>
      <c r="P41" s="35">
        <f>'F16 CSTPS 3-7'!F99</f>
        <v>75791.666666666672</v>
      </c>
      <c r="Q41" s="35">
        <f>'F16 CSTPS 3-7'!G99</f>
        <v>50000</v>
      </c>
    </row>
    <row r="42" spans="2:17" x14ac:dyDescent="0.25">
      <c r="B42" s="42" t="s">
        <v>21</v>
      </c>
      <c r="C42" s="35">
        <f>'F16 CSTPS 3-7'!E12</f>
        <v>811791.66666666663</v>
      </c>
      <c r="D42" s="35">
        <f>'F16 CSTPS 3-7'!F12</f>
        <v>44375.000000000007</v>
      </c>
      <c r="E42" s="35">
        <f>'F16 CSTPS 3-7'!G12</f>
        <v>72222.222222222219</v>
      </c>
      <c r="F42" s="35">
        <f>'F16 CSTPS 3-7'!E34</f>
        <v>811791.66666666651</v>
      </c>
      <c r="G42" s="35">
        <f>'F16 CSTPS 3-7'!F34</f>
        <v>44375.000000000007</v>
      </c>
      <c r="H42" s="35">
        <f>'F16 CSTPS 3-7'!G34</f>
        <v>50000</v>
      </c>
      <c r="I42" s="35">
        <f>'F16 CSTPS 3-7'!E56</f>
        <v>811791.66666666651</v>
      </c>
      <c r="J42" s="35">
        <f>'F16 CSTPS 3-7'!F56</f>
        <v>44375.000000000007</v>
      </c>
      <c r="K42" s="35">
        <f>'F16 CSTPS 3-7'!G56</f>
        <v>72222.222222222219</v>
      </c>
      <c r="L42" s="35">
        <f>'F16 CSTPS 3-7'!E78</f>
        <v>795125</v>
      </c>
      <c r="M42" s="35">
        <f>'F16 CSTPS 3-7'!F78</f>
        <v>57708.333333333336</v>
      </c>
      <c r="N42" s="35">
        <f>'F16 CSTPS 3-7'!G78</f>
        <v>50000</v>
      </c>
      <c r="O42" s="35">
        <f>'F16 CSTPS 3-7'!E100</f>
        <v>796791.66666666663</v>
      </c>
      <c r="P42" s="35">
        <f>'F16 CSTPS 3-7'!F100</f>
        <v>75791.666666666672</v>
      </c>
      <c r="Q42" s="35">
        <f>'F16 CSTPS 3-7'!G100</f>
        <v>50000</v>
      </c>
    </row>
    <row r="43" spans="2:17" x14ac:dyDescent="0.25">
      <c r="B43" s="42" t="s">
        <v>22</v>
      </c>
      <c r="C43" s="35">
        <f>'F16 CSTPS 3-7'!E13</f>
        <v>714376.66666666663</v>
      </c>
      <c r="D43" s="35">
        <f>'F16 CSTPS 3-7'!F13</f>
        <v>39050.000000000007</v>
      </c>
      <c r="E43" s="35">
        <f>'F16 CSTPS 3-7'!G13</f>
        <v>0</v>
      </c>
      <c r="F43" s="35">
        <f>'F16 CSTPS 3-7'!E35</f>
        <v>714376.66666666651</v>
      </c>
      <c r="G43" s="35">
        <f>'F16 CSTPS 3-7'!F35</f>
        <v>39050.000000000007</v>
      </c>
      <c r="H43" s="35">
        <f>'F16 CSTPS 3-7'!G35</f>
        <v>0</v>
      </c>
      <c r="I43" s="35">
        <f>'F16 CSTPS 3-7'!E57</f>
        <v>714376.66666666651</v>
      </c>
      <c r="J43" s="35">
        <f>'F16 CSTPS 3-7'!F57</f>
        <v>39050.000000000007</v>
      </c>
      <c r="K43" s="35">
        <f>'F16 CSTPS 3-7'!G57</f>
        <v>0</v>
      </c>
      <c r="L43" s="35">
        <f>'F16 CSTPS 3-7'!E79</f>
        <v>699710</v>
      </c>
      <c r="M43" s="35">
        <f>'F16 CSTPS 3-7'!F79</f>
        <v>50783.333333333336</v>
      </c>
      <c r="N43" s="35">
        <f>'F16 CSTPS 3-7'!G79</f>
        <v>0</v>
      </c>
      <c r="O43" s="35">
        <f>'F16 CSTPS 3-7'!E101</f>
        <v>701176.66666666663</v>
      </c>
      <c r="P43" s="35">
        <f>'F16 CSTPS 3-7'!F101</f>
        <v>66696.666666666672</v>
      </c>
      <c r="Q43" s="35">
        <f>'F16 CSTPS 3-7'!G101</f>
        <v>0</v>
      </c>
    </row>
    <row r="44" spans="2:17" x14ac:dyDescent="0.25">
      <c r="B44" s="42" t="s">
        <v>23</v>
      </c>
      <c r="C44" s="35">
        <f>'F16 CSTPS 3-7'!E14</f>
        <v>714376.66666666663</v>
      </c>
      <c r="D44" s="35">
        <f>'F16 CSTPS 3-7'!F14</f>
        <v>39050.000000000007</v>
      </c>
      <c r="E44" s="35">
        <f>'F16 CSTPS 3-7'!G14</f>
        <v>0</v>
      </c>
      <c r="F44" s="35">
        <f>'F16 CSTPS 3-7'!E36</f>
        <v>714376.66666666651</v>
      </c>
      <c r="G44" s="35">
        <f>'F16 CSTPS 3-7'!F36</f>
        <v>39050.000000000007</v>
      </c>
      <c r="H44" s="35">
        <f>'F16 CSTPS 3-7'!G36</f>
        <v>0</v>
      </c>
      <c r="I44" s="35">
        <f>'F16 CSTPS 3-7'!E58</f>
        <v>714376.66666666651</v>
      </c>
      <c r="J44" s="35">
        <f>'F16 CSTPS 3-7'!F58</f>
        <v>39050.000000000007</v>
      </c>
      <c r="K44" s="35">
        <f>'F16 CSTPS 3-7'!G58</f>
        <v>0</v>
      </c>
      <c r="L44" s="35">
        <f>'F16 CSTPS 3-7'!E80</f>
        <v>699710</v>
      </c>
      <c r="M44" s="35">
        <f>'F16 CSTPS 3-7'!F80</f>
        <v>50783.333333333336</v>
      </c>
      <c r="N44" s="35">
        <f>'F16 CSTPS 3-7'!G80</f>
        <v>0</v>
      </c>
      <c r="O44" s="35">
        <f>'F16 CSTPS 3-7'!E102</f>
        <v>701176.66666666663</v>
      </c>
      <c r="P44" s="35">
        <f>'F16 CSTPS 3-7'!F102</f>
        <v>66696.666666666672</v>
      </c>
      <c r="Q44" s="35">
        <f>'F16 CSTPS 3-7'!G102</f>
        <v>0</v>
      </c>
    </row>
    <row r="45" spans="2:17" x14ac:dyDescent="0.25">
      <c r="B45" s="42" t="s">
        <v>24</v>
      </c>
      <c r="C45" s="35">
        <f>'F16 CSTPS 3-7'!E15</f>
        <v>714376.66666666663</v>
      </c>
      <c r="D45" s="35">
        <f>'F16 CSTPS 3-7'!F15</f>
        <v>39050.000000000007</v>
      </c>
      <c r="E45" s="35">
        <f>'F16 CSTPS 3-7'!G15</f>
        <v>0</v>
      </c>
      <c r="F45" s="35">
        <f>'F16 CSTPS 3-7'!E37</f>
        <v>714376.66666666651</v>
      </c>
      <c r="G45" s="35">
        <f>'F16 CSTPS 3-7'!F37</f>
        <v>39050.000000000007</v>
      </c>
      <c r="H45" s="35">
        <f>'F16 CSTPS 3-7'!G37</f>
        <v>0</v>
      </c>
      <c r="I45" s="35">
        <f>'F16 CSTPS 3-7'!E59</f>
        <v>714376.66666666651</v>
      </c>
      <c r="J45" s="35">
        <f>'F16 CSTPS 3-7'!F59</f>
        <v>39050.000000000007</v>
      </c>
      <c r="K45" s="35">
        <f>'F16 CSTPS 3-7'!G59</f>
        <v>0</v>
      </c>
      <c r="L45" s="35">
        <f>'F16 CSTPS 3-7'!E81</f>
        <v>699710</v>
      </c>
      <c r="M45" s="35">
        <f>'F16 CSTPS 3-7'!F81</f>
        <v>50783.333333333336</v>
      </c>
      <c r="N45" s="35">
        <f>'F16 CSTPS 3-7'!G81</f>
        <v>0</v>
      </c>
      <c r="O45" s="35">
        <f>'F16 CSTPS 3-7'!E103</f>
        <v>701176.66666666663</v>
      </c>
      <c r="P45" s="35">
        <f>'F16 CSTPS 3-7'!F103</f>
        <v>66696.666666666672</v>
      </c>
      <c r="Q45" s="35">
        <f>'F16 CSTPS 3-7'!G103</f>
        <v>0</v>
      </c>
    </row>
    <row r="46" spans="2:17" x14ac:dyDescent="0.25">
      <c r="B46" s="42" t="s">
        <v>25</v>
      </c>
      <c r="C46" s="35">
        <f>'F16 CSTPS 3-7'!E16</f>
        <v>811791.66666666663</v>
      </c>
      <c r="D46" s="35">
        <f>'F16 CSTPS 3-7'!F16</f>
        <v>44375.000000000007</v>
      </c>
      <c r="E46" s="35">
        <f>'F16 CSTPS 3-7'!G16</f>
        <v>72222.222222222219</v>
      </c>
      <c r="F46" s="35">
        <f>'F16 CSTPS 3-7'!E38</f>
        <v>811791.66666666651</v>
      </c>
      <c r="G46" s="35">
        <f>'F16 CSTPS 3-7'!F38</f>
        <v>44375.000000000007</v>
      </c>
      <c r="H46" s="35">
        <f>'F16 CSTPS 3-7'!G38</f>
        <v>50000</v>
      </c>
      <c r="I46" s="35">
        <f>'F16 CSTPS 3-7'!E60</f>
        <v>811791.66666666651</v>
      </c>
      <c r="J46" s="35">
        <f>'F16 CSTPS 3-7'!F60</f>
        <v>44375.000000000007</v>
      </c>
      <c r="K46" s="35">
        <f>'F16 CSTPS 3-7'!G60</f>
        <v>72222.222222222219</v>
      </c>
      <c r="L46" s="35">
        <f>'F16 CSTPS 3-7'!E82</f>
        <v>795125</v>
      </c>
      <c r="M46" s="35">
        <f>'F16 CSTPS 3-7'!F82</f>
        <v>57708.333333333336</v>
      </c>
      <c r="N46" s="35">
        <f>'F16 CSTPS 3-7'!G82</f>
        <v>50000</v>
      </c>
      <c r="O46" s="35">
        <f>'F16 CSTPS 3-7'!E104</f>
        <v>796791.66666666663</v>
      </c>
      <c r="P46" s="35">
        <f>'F16 CSTPS 3-7'!F104</f>
        <v>75791.666666666672</v>
      </c>
      <c r="Q46" s="35">
        <f>'F16 CSTPS 3-7'!G104</f>
        <v>50000</v>
      </c>
    </row>
    <row r="47" spans="2:17" x14ac:dyDescent="0.25">
      <c r="B47" s="42" t="s">
        <v>26</v>
      </c>
      <c r="C47" s="35">
        <f>'F16 CSTPS 3-7'!E17</f>
        <v>811791.66666666663</v>
      </c>
      <c r="D47" s="35">
        <f>'F16 CSTPS 3-7'!F17</f>
        <v>44375.000000000007</v>
      </c>
      <c r="E47" s="35">
        <f>'F16 CSTPS 3-7'!G17</f>
        <v>72222.222222222219</v>
      </c>
      <c r="F47" s="35">
        <f>'F16 CSTPS 3-7'!E39</f>
        <v>811791.66666666651</v>
      </c>
      <c r="G47" s="35">
        <f>'F16 CSTPS 3-7'!F39</f>
        <v>44375.000000000007</v>
      </c>
      <c r="H47" s="35">
        <f>'F16 CSTPS 3-7'!G39</f>
        <v>50000</v>
      </c>
      <c r="I47" s="35">
        <f>'F16 CSTPS 3-7'!E61</f>
        <v>811791.66666666651</v>
      </c>
      <c r="J47" s="35">
        <f>'F16 CSTPS 3-7'!F61</f>
        <v>44375.000000000007</v>
      </c>
      <c r="K47" s="35">
        <f>'F16 CSTPS 3-7'!G61</f>
        <v>72222.222222222219</v>
      </c>
      <c r="L47" s="35">
        <f>'F16 CSTPS 3-7'!E83</f>
        <v>795125</v>
      </c>
      <c r="M47" s="35">
        <f>'F16 CSTPS 3-7'!F83</f>
        <v>57708.333333333336</v>
      </c>
      <c r="N47" s="35">
        <f>'F16 CSTPS 3-7'!G83</f>
        <v>50000</v>
      </c>
      <c r="O47" s="35">
        <f>'F16 CSTPS 3-7'!E105</f>
        <v>796791.66666666663</v>
      </c>
      <c r="P47" s="35">
        <f>'F16 CSTPS 3-7'!F105</f>
        <v>75791.666666666672</v>
      </c>
      <c r="Q47" s="35">
        <f>'F16 CSTPS 3-7'!G105</f>
        <v>50000</v>
      </c>
    </row>
    <row r="48" spans="2:17" x14ac:dyDescent="0.25">
      <c r="B48" s="42" t="s">
        <v>27</v>
      </c>
      <c r="C48" s="35">
        <f>'F16 CSTPS 3-7'!E18</f>
        <v>811791.66666666663</v>
      </c>
      <c r="D48" s="35">
        <f>'F16 CSTPS 3-7'!F18</f>
        <v>44375.000000000007</v>
      </c>
      <c r="E48" s="35">
        <f>'F16 CSTPS 3-7'!G18</f>
        <v>72222.222222222219</v>
      </c>
      <c r="F48" s="35">
        <f>'F16 CSTPS 3-7'!E40</f>
        <v>811791.66666666651</v>
      </c>
      <c r="G48" s="35">
        <f>'F16 CSTPS 3-7'!F40</f>
        <v>44375.000000000007</v>
      </c>
      <c r="H48" s="35">
        <f>'F16 CSTPS 3-7'!G40</f>
        <v>50000</v>
      </c>
      <c r="I48" s="35">
        <f>'F16 CSTPS 3-7'!E62</f>
        <v>811791.66666666651</v>
      </c>
      <c r="J48" s="35">
        <f>'F16 CSTPS 3-7'!F62</f>
        <v>44375.000000000007</v>
      </c>
      <c r="K48" s="35">
        <f>'F16 CSTPS 3-7'!G62</f>
        <v>72222.222222222219</v>
      </c>
      <c r="L48" s="35">
        <f>'F16 CSTPS 3-7'!E84</f>
        <v>795125</v>
      </c>
      <c r="M48" s="35">
        <f>'F16 CSTPS 3-7'!F84</f>
        <v>57708.333333333336</v>
      </c>
      <c r="N48" s="35">
        <f>'F16 CSTPS 3-7'!G84</f>
        <v>50000</v>
      </c>
      <c r="O48" s="35">
        <f>'F16 CSTPS 3-7'!E106</f>
        <v>796791.66666666663</v>
      </c>
      <c r="P48" s="35">
        <f>'F16 CSTPS 3-7'!F106</f>
        <v>75791.666666666672</v>
      </c>
      <c r="Q48" s="35">
        <f>'F16 CSTPS 3-7'!G106</f>
        <v>50000</v>
      </c>
    </row>
    <row r="49" spans="2:17" x14ac:dyDescent="0.25">
      <c r="B49" s="42" t="s">
        <v>28</v>
      </c>
      <c r="C49" s="35">
        <f>'F16 CSTPS 3-7'!E19</f>
        <v>909206.66666666686</v>
      </c>
      <c r="D49" s="35">
        <f>'F16 CSTPS 3-7'!F19</f>
        <v>49700.000000000022</v>
      </c>
      <c r="E49" s="35">
        <f>'F16 CSTPS 3-7'!G19</f>
        <v>72222.222222222219</v>
      </c>
      <c r="F49" s="35">
        <f>'F16 CSTPS 3-7'!E41</f>
        <v>909206.66666666651</v>
      </c>
      <c r="G49" s="35">
        <f>'F16 CSTPS 3-7'!F41</f>
        <v>49700.000000000022</v>
      </c>
      <c r="H49" s="35">
        <f>'F16 CSTPS 3-7'!G41</f>
        <v>50000</v>
      </c>
      <c r="I49" s="35">
        <f>'F16 CSTPS 3-7'!E63</f>
        <v>909206.66666666651</v>
      </c>
      <c r="J49" s="35">
        <f>'F16 CSTPS 3-7'!F63</f>
        <v>49700.000000000022</v>
      </c>
      <c r="K49" s="35">
        <f>'F16 CSTPS 3-7'!G63</f>
        <v>72222.222222222219</v>
      </c>
      <c r="L49" s="35">
        <f>'F16 CSTPS 3-7'!E85</f>
        <v>890540.00000000012</v>
      </c>
      <c r="M49" s="35">
        <f>'F16 CSTPS 3-7'!F85</f>
        <v>64633.333333333343</v>
      </c>
      <c r="N49" s="35">
        <f>'F16 CSTPS 3-7'!G85</f>
        <v>50000</v>
      </c>
      <c r="O49" s="35">
        <f>'F16 CSTPS 3-7'!E107</f>
        <v>892406.66666666686</v>
      </c>
      <c r="P49" s="35">
        <f>'F16 CSTPS 3-7'!F107</f>
        <v>84886.666666666672</v>
      </c>
      <c r="Q49" s="35">
        <f>'F16 CSTPS 3-7'!G107</f>
        <v>50000</v>
      </c>
    </row>
    <row r="50" spans="2:17" x14ac:dyDescent="0.25">
      <c r="B50" s="42" t="s">
        <v>29</v>
      </c>
      <c r="C50" s="35">
        <f>'F16 CSTPS 3-7'!E20</f>
        <v>909206.66666666686</v>
      </c>
      <c r="D50" s="35">
        <f>'F16 CSTPS 3-7'!F20</f>
        <v>49700.000000000022</v>
      </c>
      <c r="E50" s="35">
        <f>'F16 CSTPS 3-7'!G20</f>
        <v>72222.222222222219</v>
      </c>
      <c r="F50" s="35">
        <f>'F16 CSTPS 3-7'!E42</f>
        <v>909206.66666666651</v>
      </c>
      <c r="G50" s="35">
        <f>'F16 CSTPS 3-7'!F42</f>
        <v>49700.000000000022</v>
      </c>
      <c r="H50" s="35">
        <f>'F16 CSTPS 3-7'!G42</f>
        <v>50000</v>
      </c>
      <c r="I50" s="35">
        <f>'F16 CSTPS 3-7'!E64</f>
        <v>909206.66666666651</v>
      </c>
      <c r="J50" s="35">
        <f>'F16 CSTPS 3-7'!F64</f>
        <v>49700.000000000022</v>
      </c>
      <c r="K50" s="35">
        <f>'F16 CSTPS 3-7'!G64</f>
        <v>72222.222222222219</v>
      </c>
      <c r="L50" s="35">
        <f>'F16 CSTPS 3-7'!E86</f>
        <v>890540.00000000012</v>
      </c>
      <c r="M50" s="35">
        <f>'F16 CSTPS 3-7'!F86</f>
        <v>64633.333333333343</v>
      </c>
      <c r="N50" s="35">
        <f>'F16 CSTPS 3-7'!G86</f>
        <v>50000</v>
      </c>
      <c r="O50" s="35">
        <f>'F16 CSTPS 3-7'!E108</f>
        <v>892406.66666666686</v>
      </c>
      <c r="P50" s="35">
        <f>'F16 CSTPS 3-7'!F108</f>
        <v>84886.666666666672</v>
      </c>
      <c r="Q50" s="35">
        <f>'F16 CSTPS 3-7'!G108</f>
        <v>50000</v>
      </c>
    </row>
    <row r="51" spans="2:17" x14ac:dyDescent="0.25">
      <c r="B51" s="42" t="s">
        <v>30</v>
      </c>
      <c r="C51" s="35">
        <f>'F16 CSTPS 3-7'!E21</f>
        <v>909206.66666666686</v>
      </c>
      <c r="D51" s="35">
        <f>'F16 CSTPS 3-7'!F21</f>
        <v>49700.000000000022</v>
      </c>
      <c r="E51" s="35">
        <f>'F16 CSTPS 3-7'!G21</f>
        <v>72222.222222222219</v>
      </c>
      <c r="F51" s="35">
        <f>'F16 CSTPS 3-7'!E43</f>
        <v>909206.66666666651</v>
      </c>
      <c r="G51" s="35">
        <f>'F16 CSTPS 3-7'!F43</f>
        <v>49700.000000000022</v>
      </c>
      <c r="H51" s="35">
        <f>'F16 CSTPS 3-7'!G43</f>
        <v>50000</v>
      </c>
      <c r="I51" s="35">
        <f>'F16 CSTPS 3-7'!E65</f>
        <v>909206.66666666651</v>
      </c>
      <c r="J51" s="35">
        <f>'F16 CSTPS 3-7'!F65</f>
        <v>49700.000000000022</v>
      </c>
      <c r="K51" s="35">
        <f>'F16 CSTPS 3-7'!G65</f>
        <v>72222.222222222219</v>
      </c>
      <c r="L51" s="35">
        <f>'F16 CSTPS 3-7'!E87</f>
        <v>890540.00000000012</v>
      </c>
      <c r="M51" s="35">
        <f>'F16 CSTPS 3-7'!F87</f>
        <v>64633.333333333343</v>
      </c>
      <c r="N51" s="35">
        <f>'F16 CSTPS 3-7'!G87</f>
        <v>50000</v>
      </c>
      <c r="O51" s="35">
        <f>'F16 CSTPS 3-7'!E109</f>
        <v>892406.66666666686</v>
      </c>
      <c r="P51" s="35">
        <f>'F16 CSTPS 3-7'!F109</f>
        <v>84886.666666666672</v>
      </c>
      <c r="Q51" s="35">
        <f>'F16 CSTPS 3-7'!G109</f>
        <v>50000</v>
      </c>
    </row>
    <row r="52" spans="2:17" s="31" customFormat="1" x14ac:dyDescent="0.25">
      <c r="B52" s="45" t="s">
        <v>81</v>
      </c>
      <c r="C52" s="37">
        <f>SUM(C40:C51)</f>
        <v>9741500</v>
      </c>
      <c r="D52" s="37">
        <f t="shared" ref="D52" si="15">SUM(D40:D51)</f>
        <v>532500.00000000012</v>
      </c>
      <c r="E52" s="37">
        <f t="shared" ref="E52" si="16">SUM(E40:E51)</f>
        <v>650000.00000000012</v>
      </c>
      <c r="F52" s="37">
        <f t="shared" ref="F52" si="17">SUM(F40:F51)</f>
        <v>9741499.9999999963</v>
      </c>
      <c r="G52" s="37">
        <f t="shared" ref="G52" si="18">SUM(G40:G51)</f>
        <v>532500.00000000012</v>
      </c>
      <c r="H52" s="37">
        <f t="shared" ref="H52" si="19">SUM(H40:H51)</f>
        <v>450000</v>
      </c>
      <c r="I52" s="37">
        <f t="shared" ref="I52" si="20">SUM(I40:I51)</f>
        <v>9741499.9999999963</v>
      </c>
      <c r="J52" s="37">
        <f t="shared" ref="J52" si="21">SUM(J40:J51)</f>
        <v>532500.00000000012</v>
      </c>
      <c r="K52" s="37">
        <f t="shared" ref="K52" si="22">SUM(K40:K51)</f>
        <v>650000.00000000012</v>
      </c>
      <c r="L52" s="37">
        <f t="shared" ref="L52" si="23">SUM(L40:L51)</f>
        <v>9541500</v>
      </c>
      <c r="M52" s="37">
        <f t="shared" ref="M52" si="24">SUM(M40:M51)</f>
        <v>692500</v>
      </c>
      <c r="N52" s="37">
        <f t="shared" ref="N52" si="25">SUM(N40:N51)</f>
        <v>450000</v>
      </c>
      <c r="O52" s="37">
        <f t="shared" ref="O52" si="26">SUM(O40:O51)</f>
        <v>9561500</v>
      </c>
      <c r="P52" s="37">
        <f t="shared" ref="P52" si="27">SUM(P40:P51)</f>
        <v>909499.99999999988</v>
      </c>
      <c r="Q52" s="37">
        <f t="shared" ref="Q52" si="28">SUM(Q40:Q51)</f>
        <v>450000</v>
      </c>
    </row>
    <row r="53" spans="2:17" x14ac:dyDescent="0.25">
      <c r="B53" s="46"/>
      <c r="C53" s="36"/>
      <c r="D53" s="36"/>
      <c r="E53" s="36"/>
      <c r="F53" s="36"/>
      <c r="G53" s="36"/>
      <c r="H53" s="36"/>
      <c r="I53" s="36"/>
      <c r="J53" s="36"/>
      <c r="K53" s="36"/>
      <c r="L53" s="36"/>
      <c r="M53" s="36"/>
      <c r="N53" s="36"/>
      <c r="O53" s="36"/>
      <c r="P53" s="36"/>
      <c r="Q53" s="36"/>
    </row>
    <row r="54" spans="2:17" x14ac:dyDescent="0.25">
      <c r="B54" s="47" t="s">
        <v>72</v>
      </c>
      <c r="C54" s="36"/>
      <c r="D54" s="36"/>
      <c r="E54" s="36"/>
      <c r="F54" s="36"/>
      <c r="G54" s="36"/>
      <c r="H54" s="36"/>
      <c r="I54" s="36"/>
      <c r="J54" s="36"/>
      <c r="K54" s="36"/>
      <c r="L54" s="36"/>
      <c r="M54" s="36"/>
      <c r="N54" s="36"/>
      <c r="O54" s="36"/>
      <c r="P54" s="36"/>
      <c r="Q54" s="50" t="s">
        <v>82</v>
      </c>
    </row>
    <row r="55" spans="2:17" x14ac:dyDescent="0.25">
      <c r="B55" s="54" t="s">
        <v>5</v>
      </c>
      <c r="C55" s="53" t="s">
        <v>76</v>
      </c>
      <c r="D55" s="53"/>
      <c r="E55" s="53"/>
      <c r="F55" s="53" t="s">
        <v>77</v>
      </c>
      <c r="G55" s="53"/>
      <c r="H55" s="53"/>
      <c r="I55" s="53" t="s">
        <v>78</v>
      </c>
      <c r="J55" s="53"/>
      <c r="K55" s="53"/>
      <c r="L55" s="53" t="s">
        <v>79</v>
      </c>
      <c r="M55" s="53"/>
      <c r="N55" s="53"/>
      <c r="O55" s="53" t="s">
        <v>80</v>
      </c>
      <c r="P55" s="53"/>
      <c r="Q55" s="53"/>
    </row>
    <row r="56" spans="2:17" x14ac:dyDescent="0.25">
      <c r="B56" s="54"/>
      <c r="C56" s="34" t="s">
        <v>40</v>
      </c>
      <c r="D56" s="34" t="s">
        <v>41</v>
      </c>
      <c r="E56" s="34" t="s">
        <v>42</v>
      </c>
      <c r="F56" s="34" t="s">
        <v>40</v>
      </c>
      <c r="G56" s="34" t="s">
        <v>41</v>
      </c>
      <c r="H56" s="34" t="s">
        <v>42</v>
      </c>
      <c r="I56" s="34" t="s">
        <v>40</v>
      </c>
      <c r="J56" s="34" t="s">
        <v>41</v>
      </c>
      <c r="K56" s="34" t="s">
        <v>42</v>
      </c>
      <c r="L56" s="34" t="s">
        <v>40</v>
      </c>
      <c r="M56" s="34" t="s">
        <v>41</v>
      </c>
      <c r="N56" s="34" t="s">
        <v>42</v>
      </c>
      <c r="O56" s="34" t="s">
        <v>40</v>
      </c>
      <c r="P56" s="34" t="s">
        <v>41</v>
      </c>
      <c r="Q56" s="34" t="s">
        <v>42</v>
      </c>
    </row>
    <row r="57" spans="2:17" x14ac:dyDescent="0.25">
      <c r="B57" s="42" t="s">
        <v>19</v>
      </c>
      <c r="C57" s="35">
        <f>'F16 CSTPS 8-9'!E10</f>
        <v>385374.99999999994</v>
      </c>
      <c r="D57" s="35">
        <f>'F16 CSTPS 8-9'!F10</f>
        <v>19133.333333333332</v>
      </c>
      <c r="E57" s="35">
        <f>'F16 CSTPS 8-9'!G10</f>
        <v>50000</v>
      </c>
      <c r="F57" s="35">
        <f>'F16 CSTPS 8-9'!E32</f>
        <v>384541.66666666669</v>
      </c>
      <c r="G57" s="35">
        <f>'F16 CSTPS 8-9'!F32</f>
        <v>19133.333333333332</v>
      </c>
      <c r="H57" s="35">
        <f>'F16 CSTPS 8-9'!G32</f>
        <v>50000</v>
      </c>
      <c r="I57" s="35">
        <f>'F16 CSTPS 8-9'!E54</f>
        <v>379541.66666666657</v>
      </c>
      <c r="J57" s="35">
        <f>'F16 CSTPS 8-9'!F54</f>
        <v>19133.333333333332</v>
      </c>
      <c r="K57" s="35">
        <f>'F16 CSTPS 8-9'!G54</f>
        <v>50000</v>
      </c>
      <c r="L57" s="35">
        <f>'F16 CSTPS 8-9'!E76</f>
        <v>430791.66666666657</v>
      </c>
      <c r="M57" s="35">
        <f>'F16 CSTPS 8-9'!F76</f>
        <v>19133.333333333332</v>
      </c>
      <c r="N57" s="35">
        <f>'F16 CSTPS 8-9'!G76</f>
        <v>50000</v>
      </c>
      <c r="O57" s="35">
        <f>'F16 CSTPS 8-9'!E98</f>
        <v>432791.66666666669</v>
      </c>
      <c r="P57" s="35">
        <f>'F16 CSTPS 8-9'!F98</f>
        <v>75791.666666666672</v>
      </c>
      <c r="Q57" s="35">
        <f>'F16 CSTPS 8-9'!G98</f>
        <v>50000</v>
      </c>
    </row>
    <row r="58" spans="2:17" x14ac:dyDescent="0.25">
      <c r="B58" s="42" t="s">
        <v>20</v>
      </c>
      <c r="C58" s="35">
        <f>'F16 CSTPS 8-9'!E11</f>
        <v>385374.99999999994</v>
      </c>
      <c r="D58" s="35">
        <f>'F16 CSTPS 8-9'!F11</f>
        <v>19133.333333333332</v>
      </c>
      <c r="E58" s="35">
        <f>'F16 CSTPS 8-9'!G11</f>
        <v>50000</v>
      </c>
      <c r="F58" s="35">
        <f>'F16 CSTPS 8-9'!E33</f>
        <v>384541.66666666669</v>
      </c>
      <c r="G58" s="35">
        <f>'F16 CSTPS 8-9'!F33</f>
        <v>19133.333333333332</v>
      </c>
      <c r="H58" s="35">
        <f>'F16 CSTPS 8-9'!G33</f>
        <v>50000</v>
      </c>
      <c r="I58" s="35">
        <f>'F16 CSTPS 8-9'!E55</f>
        <v>379541.66666666657</v>
      </c>
      <c r="J58" s="35">
        <f>'F16 CSTPS 8-9'!F55</f>
        <v>19133.333333333332</v>
      </c>
      <c r="K58" s="35">
        <f>'F16 CSTPS 8-9'!G55</f>
        <v>50000</v>
      </c>
      <c r="L58" s="35">
        <f>'F16 CSTPS 8-9'!E77</f>
        <v>430791.66666666657</v>
      </c>
      <c r="M58" s="35">
        <f>'F16 CSTPS 8-9'!F77</f>
        <v>19133.333333333332</v>
      </c>
      <c r="N58" s="35">
        <f>'F16 CSTPS 8-9'!G77</f>
        <v>50000</v>
      </c>
      <c r="O58" s="35">
        <f>'F16 CSTPS 8-9'!E99</f>
        <v>432791.66666666669</v>
      </c>
      <c r="P58" s="35">
        <f>'F16 CSTPS 8-9'!F99</f>
        <v>75791.666666666672</v>
      </c>
      <c r="Q58" s="35">
        <f>'F16 CSTPS 8-9'!G99</f>
        <v>50000</v>
      </c>
    </row>
    <row r="59" spans="2:17" x14ac:dyDescent="0.25">
      <c r="B59" s="42" t="s">
        <v>21</v>
      </c>
      <c r="C59" s="35">
        <f>'F16 CSTPS 8-9'!E12</f>
        <v>385374.99999999994</v>
      </c>
      <c r="D59" s="35">
        <f>'F16 CSTPS 8-9'!F12</f>
        <v>19133.333333333332</v>
      </c>
      <c r="E59" s="35">
        <f>'F16 CSTPS 8-9'!G12</f>
        <v>50000</v>
      </c>
      <c r="F59" s="35">
        <f>'F16 CSTPS 8-9'!E34</f>
        <v>384541.66666666669</v>
      </c>
      <c r="G59" s="35">
        <f>'F16 CSTPS 8-9'!F34</f>
        <v>19133.333333333332</v>
      </c>
      <c r="H59" s="35">
        <f>'F16 CSTPS 8-9'!G34</f>
        <v>50000</v>
      </c>
      <c r="I59" s="35">
        <f>'F16 CSTPS 8-9'!E56</f>
        <v>379541.66666666657</v>
      </c>
      <c r="J59" s="35">
        <f>'F16 CSTPS 8-9'!F56</f>
        <v>19133.333333333332</v>
      </c>
      <c r="K59" s="35">
        <f>'F16 CSTPS 8-9'!G56</f>
        <v>50000</v>
      </c>
      <c r="L59" s="35">
        <f>'F16 CSTPS 8-9'!E78</f>
        <v>430791.66666666657</v>
      </c>
      <c r="M59" s="35">
        <f>'F16 CSTPS 8-9'!F78</f>
        <v>19133.333333333332</v>
      </c>
      <c r="N59" s="35">
        <f>'F16 CSTPS 8-9'!G78</f>
        <v>50000</v>
      </c>
      <c r="O59" s="35">
        <f>'F16 CSTPS 8-9'!E100</f>
        <v>432791.66666666669</v>
      </c>
      <c r="P59" s="35">
        <f>'F16 CSTPS 8-9'!F100</f>
        <v>75791.666666666672</v>
      </c>
      <c r="Q59" s="35">
        <f>'F16 CSTPS 8-9'!G100</f>
        <v>50000</v>
      </c>
    </row>
    <row r="60" spans="2:17" x14ac:dyDescent="0.25">
      <c r="B60" s="42" t="s">
        <v>22</v>
      </c>
      <c r="C60" s="35">
        <f>'F16 CSTPS 8-9'!E13</f>
        <v>339129.99999999994</v>
      </c>
      <c r="D60" s="35">
        <f>'F16 CSTPS 8-9'!F13</f>
        <v>16837.333333333332</v>
      </c>
      <c r="E60" s="35">
        <f>'F16 CSTPS 8-9'!G13</f>
        <v>0</v>
      </c>
      <c r="F60" s="35">
        <f>'F16 CSTPS 8-9'!E35</f>
        <v>338396.66666666669</v>
      </c>
      <c r="G60" s="35">
        <f>'F16 CSTPS 8-9'!F35</f>
        <v>16837.333333333332</v>
      </c>
      <c r="H60" s="35">
        <f>'F16 CSTPS 8-9'!G35</f>
        <v>0</v>
      </c>
      <c r="I60" s="35">
        <f>'F16 CSTPS 8-9'!E57</f>
        <v>333996.66666666657</v>
      </c>
      <c r="J60" s="35">
        <f>'F16 CSTPS 8-9'!F57</f>
        <v>16837.333333333332</v>
      </c>
      <c r="K60" s="35">
        <f>'F16 CSTPS 8-9'!G57</f>
        <v>0</v>
      </c>
      <c r="L60" s="35">
        <f>'F16 CSTPS 8-9'!E79</f>
        <v>379096.66666666657</v>
      </c>
      <c r="M60" s="35">
        <f>'F16 CSTPS 8-9'!F79</f>
        <v>16837.333333333332</v>
      </c>
      <c r="N60" s="35">
        <f>'F16 CSTPS 8-9'!G79</f>
        <v>0</v>
      </c>
      <c r="O60" s="35">
        <f>'F16 CSTPS 8-9'!E101</f>
        <v>380856.66666666669</v>
      </c>
      <c r="P60" s="35">
        <f>'F16 CSTPS 8-9'!F101</f>
        <v>66696.666666666672</v>
      </c>
      <c r="Q60" s="35">
        <f>'F16 CSTPS 8-9'!G101</f>
        <v>0</v>
      </c>
    </row>
    <row r="61" spans="2:17" x14ac:dyDescent="0.25">
      <c r="B61" s="42" t="s">
        <v>23</v>
      </c>
      <c r="C61" s="35">
        <f>'F16 CSTPS 8-9'!E14</f>
        <v>339129.99999999994</v>
      </c>
      <c r="D61" s="35">
        <f>'F16 CSTPS 8-9'!F14</f>
        <v>16837.333333333332</v>
      </c>
      <c r="E61" s="35">
        <f>'F16 CSTPS 8-9'!G14</f>
        <v>0</v>
      </c>
      <c r="F61" s="35">
        <f>'F16 CSTPS 8-9'!E36</f>
        <v>338396.66666666669</v>
      </c>
      <c r="G61" s="35">
        <f>'F16 CSTPS 8-9'!F36</f>
        <v>16837.333333333332</v>
      </c>
      <c r="H61" s="35">
        <f>'F16 CSTPS 8-9'!G36</f>
        <v>0</v>
      </c>
      <c r="I61" s="35">
        <f>'F16 CSTPS 8-9'!E58</f>
        <v>333996.66666666657</v>
      </c>
      <c r="J61" s="35">
        <f>'F16 CSTPS 8-9'!F58</f>
        <v>16837.333333333332</v>
      </c>
      <c r="K61" s="35">
        <f>'F16 CSTPS 8-9'!G58</f>
        <v>0</v>
      </c>
      <c r="L61" s="35">
        <f>'F16 CSTPS 8-9'!E80</f>
        <v>379096.66666666657</v>
      </c>
      <c r="M61" s="35">
        <f>'F16 CSTPS 8-9'!F80</f>
        <v>16837.333333333332</v>
      </c>
      <c r="N61" s="35">
        <f>'F16 CSTPS 8-9'!G80</f>
        <v>0</v>
      </c>
      <c r="O61" s="35">
        <f>'F16 CSTPS 8-9'!E102</f>
        <v>380856.66666666669</v>
      </c>
      <c r="P61" s="35">
        <f>'F16 CSTPS 8-9'!F102</f>
        <v>66696.666666666672</v>
      </c>
      <c r="Q61" s="35">
        <f>'F16 CSTPS 8-9'!G102</f>
        <v>0</v>
      </c>
    </row>
    <row r="62" spans="2:17" x14ac:dyDescent="0.25">
      <c r="B62" s="42" t="s">
        <v>24</v>
      </c>
      <c r="C62" s="35">
        <f>'F16 CSTPS 8-9'!E15</f>
        <v>339129.99999999994</v>
      </c>
      <c r="D62" s="35">
        <f>'F16 CSTPS 8-9'!F15</f>
        <v>16837.333333333332</v>
      </c>
      <c r="E62" s="35">
        <f>'F16 CSTPS 8-9'!G15</f>
        <v>0</v>
      </c>
      <c r="F62" s="35">
        <f>'F16 CSTPS 8-9'!E37</f>
        <v>338396.66666666669</v>
      </c>
      <c r="G62" s="35">
        <f>'F16 CSTPS 8-9'!F37</f>
        <v>16837.333333333332</v>
      </c>
      <c r="H62" s="35">
        <f>'F16 CSTPS 8-9'!G37</f>
        <v>0</v>
      </c>
      <c r="I62" s="35">
        <f>'F16 CSTPS 8-9'!E59</f>
        <v>333996.66666666657</v>
      </c>
      <c r="J62" s="35">
        <f>'F16 CSTPS 8-9'!F59</f>
        <v>16837.333333333332</v>
      </c>
      <c r="K62" s="35">
        <f>'F16 CSTPS 8-9'!G59</f>
        <v>0</v>
      </c>
      <c r="L62" s="35">
        <f>'F16 CSTPS 8-9'!E81</f>
        <v>379096.66666666657</v>
      </c>
      <c r="M62" s="35">
        <f>'F16 CSTPS 8-9'!F81</f>
        <v>16837.333333333332</v>
      </c>
      <c r="N62" s="35">
        <f>'F16 CSTPS 8-9'!G81</f>
        <v>0</v>
      </c>
      <c r="O62" s="35">
        <f>'F16 CSTPS 8-9'!E103</f>
        <v>380856.66666666669</v>
      </c>
      <c r="P62" s="35">
        <f>'F16 CSTPS 8-9'!F103</f>
        <v>66696.666666666672</v>
      </c>
      <c r="Q62" s="35">
        <f>'F16 CSTPS 8-9'!G103</f>
        <v>0</v>
      </c>
    </row>
    <row r="63" spans="2:17" x14ac:dyDescent="0.25">
      <c r="B63" s="42" t="s">
        <v>25</v>
      </c>
      <c r="C63" s="35">
        <f>'F16 CSTPS 8-9'!E16</f>
        <v>385374.99999999994</v>
      </c>
      <c r="D63" s="35">
        <f>'F16 CSTPS 8-9'!F16</f>
        <v>19133.333333333332</v>
      </c>
      <c r="E63" s="35">
        <f>'F16 CSTPS 8-9'!G16</f>
        <v>50000</v>
      </c>
      <c r="F63" s="35">
        <f>'F16 CSTPS 8-9'!E38</f>
        <v>384541.66666666669</v>
      </c>
      <c r="G63" s="35">
        <f>'F16 CSTPS 8-9'!F38</f>
        <v>19133.333333333332</v>
      </c>
      <c r="H63" s="35">
        <f>'F16 CSTPS 8-9'!G38</f>
        <v>50000</v>
      </c>
      <c r="I63" s="35">
        <f>'F16 CSTPS 8-9'!E60</f>
        <v>379541.66666666657</v>
      </c>
      <c r="J63" s="35">
        <f>'F16 CSTPS 8-9'!F60</f>
        <v>19133.333333333332</v>
      </c>
      <c r="K63" s="35">
        <f>'F16 CSTPS 8-9'!G60</f>
        <v>50000</v>
      </c>
      <c r="L63" s="35">
        <f>'F16 CSTPS 8-9'!E82</f>
        <v>430791.66666666657</v>
      </c>
      <c r="M63" s="35">
        <f>'F16 CSTPS 8-9'!F82</f>
        <v>19133.333333333332</v>
      </c>
      <c r="N63" s="35">
        <f>'F16 CSTPS 8-9'!G82</f>
        <v>50000</v>
      </c>
      <c r="O63" s="35">
        <f>'F16 CSTPS 8-9'!E104</f>
        <v>432791.66666666669</v>
      </c>
      <c r="P63" s="35">
        <f>'F16 CSTPS 8-9'!F104</f>
        <v>75791.666666666672</v>
      </c>
      <c r="Q63" s="35">
        <f>'F16 CSTPS 8-9'!G104</f>
        <v>50000</v>
      </c>
    </row>
    <row r="64" spans="2:17" x14ac:dyDescent="0.25">
      <c r="B64" s="42" t="s">
        <v>26</v>
      </c>
      <c r="C64" s="35">
        <f>'F16 CSTPS 8-9'!E17</f>
        <v>385374.99999999994</v>
      </c>
      <c r="D64" s="35">
        <f>'F16 CSTPS 8-9'!F17</f>
        <v>19133.333333333332</v>
      </c>
      <c r="E64" s="35">
        <f>'F16 CSTPS 8-9'!G17</f>
        <v>50000</v>
      </c>
      <c r="F64" s="35">
        <f>'F16 CSTPS 8-9'!E39</f>
        <v>384541.66666666669</v>
      </c>
      <c r="G64" s="35">
        <f>'F16 CSTPS 8-9'!F39</f>
        <v>19133.333333333332</v>
      </c>
      <c r="H64" s="35">
        <f>'F16 CSTPS 8-9'!G39</f>
        <v>50000</v>
      </c>
      <c r="I64" s="35">
        <f>'F16 CSTPS 8-9'!E61</f>
        <v>379541.66666666657</v>
      </c>
      <c r="J64" s="35">
        <f>'F16 CSTPS 8-9'!F61</f>
        <v>19133.333333333332</v>
      </c>
      <c r="K64" s="35">
        <f>'F16 CSTPS 8-9'!G61</f>
        <v>50000</v>
      </c>
      <c r="L64" s="35">
        <f>'F16 CSTPS 8-9'!E83</f>
        <v>430791.66666666657</v>
      </c>
      <c r="M64" s="35">
        <f>'F16 CSTPS 8-9'!F83</f>
        <v>19133.333333333332</v>
      </c>
      <c r="N64" s="35">
        <f>'F16 CSTPS 8-9'!G83</f>
        <v>50000</v>
      </c>
      <c r="O64" s="35">
        <f>'F16 CSTPS 8-9'!E105</f>
        <v>432791.66666666669</v>
      </c>
      <c r="P64" s="35">
        <f>'F16 CSTPS 8-9'!F105</f>
        <v>75791.666666666672</v>
      </c>
      <c r="Q64" s="35">
        <f>'F16 CSTPS 8-9'!G105</f>
        <v>50000</v>
      </c>
    </row>
    <row r="65" spans="2:17" x14ac:dyDescent="0.25">
      <c r="B65" s="42" t="s">
        <v>27</v>
      </c>
      <c r="C65" s="35">
        <f>'F16 CSTPS 8-9'!E18</f>
        <v>385374.99999999994</v>
      </c>
      <c r="D65" s="35">
        <f>'F16 CSTPS 8-9'!F18</f>
        <v>19133.333333333332</v>
      </c>
      <c r="E65" s="35">
        <f>'F16 CSTPS 8-9'!G18</f>
        <v>50000</v>
      </c>
      <c r="F65" s="35">
        <f>'F16 CSTPS 8-9'!E40</f>
        <v>384541.66666666669</v>
      </c>
      <c r="G65" s="35">
        <f>'F16 CSTPS 8-9'!F40</f>
        <v>19133.333333333332</v>
      </c>
      <c r="H65" s="35">
        <f>'F16 CSTPS 8-9'!G40</f>
        <v>50000</v>
      </c>
      <c r="I65" s="35">
        <f>'F16 CSTPS 8-9'!E62</f>
        <v>379541.66666666657</v>
      </c>
      <c r="J65" s="35">
        <f>'F16 CSTPS 8-9'!F62</f>
        <v>19133.333333333332</v>
      </c>
      <c r="K65" s="35">
        <f>'F16 CSTPS 8-9'!G62</f>
        <v>50000</v>
      </c>
      <c r="L65" s="35">
        <f>'F16 CSTPS 8-9'!E84</f>
        <v>430791.66666666657</v>
      </c>
      <c r="M65" s="35">
        <f>'F16 CSTPS 8-9'!F84</f>
        <v>19133.333333333332</v>
      </c>
      <c r="N65" s="35">
        <f>'F16 CSTPS 8-9'!G84</f>
        <v>50000</v>
      </c>
      <c r="O65" s="35">
        <f>'F16 CSTPS 8-9'!E106</f>
        <v>432791.66666666669</v>
      </c>
      <c r="P65" s="35">
        <f>'F16 CSTPS 8-9'!F106</f>
        <v>75791.666666666672</v>
      </c>
      <c r="Q65" s="35">
        <f>'F16 CSTPS 8-9'!G106</f>
        <v>50000</v>
      </c>
    </row>
    <row r="66" spans="2:17" x14ac:dyDescent="0.25">
      <c r="B66" s="42" t="s">
        <v>28</v>
      </c>
      <c r="C66" s="35">
        <f>'F16 CSTPS 8-9'!E19</f>
        <v>431619.99999999994</v>
      </c>
      <c r="D66" s="35">
        <f>'F16 CSTPS 8-9'!F19</f>
        <v>21429.333333333336</v>
      </c>
      <c r="E66" s="35">
        <f>'F16 CSTPS 8-9'!G19</f>
        <v>50000</v>
      </c>
      <c r="F66" s="35">
        <f>'F16 CSTPS 8-9'!E41</f>
        <v>430686.66666666674</v>
      </c>
      <c r="G66" s="35">
        <f>'F16 CSTPS 8-9'!F41</f>
        <v>21429.333333333336</v>
      </c>
      <c r="H66" s="35">
        <f>'F16 CSTPS 8-9'!G41</f>
        <v>50000</v>
      </c>
      <c r="I66" s="35">
        <f>'F16 CSTPS 8-9'!E63</f>
        <v>425086.66666666657</v>
      </c>
      <c r="J66" s="35">
        <f>'F16 CSTPS 8-9'!F63</f>
        <v>21429.333333333336</v>
      </c>
      <c r="K66" s="35">
        <f>'F16 CSTPS 8-9'!G63</f>
        <v>50000</v>
      </c>
      <c r="L66" s="35">
        <f>'F16 CSTPS 8-9'!E85</f>
        <v>482486.66666666657</v>
      </c>
      <c r="M66" s="35">
        <f>'F16 CSTPS 8-9'!F85</f>
        <v>21429.333333333336</v>
      </c>
      <c r="N66" s="35">
        <f>'F16 CSTPS 8-9'!G85</f>
        <v>50000</v>
      </c>
      <c r="O66" s="35">
        <f>'F16 CSTPS 8-9'!E107</f>
        <v>484726.66666666674</v>
      </c>
      <c r="P66" s="35">
        <f>'F16 CSTPS 8-9'!F107</f>
        <v>84886.666666666672</v>
      </c>
      <c r="Q66" s="35">
        <f>'F16 CSTPS 8-9'!G107</f>
        <v>50000</v>
      </c>
    </row>
    <row r="67" spans="2:17" x14ac:dyDescent="0.25">
      <c r="B67" s="42" t="s">
        <v>29</v>
      </c>
      <c r="C67" s="35">
        <f>'F16 CSTPS 8-9'!E20</f>
        <v>431619.99999999994</v>
      </c>
      <c r="D67" s="35">
        <f>'F16 CSTPS 8-9'!F20</f>
        <v>21429.333333333336</v>
      </c>
      <c r="E67" s="35">
        <f>'F16 CSTPS 8-9'!G20</f>
        <v>50000</v>
      </c>
      <c r="F67" s="35">
        <f>'F16 CSTPS 8-9'!E42</f>
        <v>430686.66666666674</v>
      </c>
      <c r="G67" s="35">
        <f>'F16 CSTPS 8-9'!F42</f>
        <v>21429.333333333336</v>
      </c>
      <c r="H67" s="35">
        <f>'F16 CSTPS 8-9'!G42</f>
        <v>50000</v>
      </c>
      <c r="I67" s="35">
        <f>'F16 CSTPS 8-9'!E64</f>
        <v>425086.66666666657</v>
      </c>
      <c r="J67" s="35">
        <f>'F16 CSTPS 8-9'!F64</f>
        <v>21429.333333333336</v>
      </c>
      <c r="K67" s="35">
        <f>'F16 CSTPS 8-9'!G64</f>
        <v>50000</v>
      </c>
      <c r="L67" s="35">
        <f>'F16 CSTPS 8-9'!E86</f>
        <v>482486.66666666657</v>
      </c>
      <c r="M67" s="35">
        <f>'F16 CSTPS 8-9'!F86</f>
        <v>21429.333333333336</v>
      </c>
      <c r="N67" s="35">
        <f>'F16 CSTPS 8-9'!G86</f>
        <v>50000</v>
      </c>
      <c r="O67" s="35">
        <f>'F16 CSTPS 8-9'!E108</f>
        <v>484726.66666666674</v>
      </c>
      <c r="P67" s="35">
        <f>'F16 CSTPS 8-9'!F108</f>
        <v>84886.666666666672</v>
      </c>
      <c r="Q67" s="35">
        <f>'F16 CSTPS 8-9'!G108</f>
        <v>50000</v>
      </c>
    </row>
    <row r="68" spans="2:17" x14ac:dyDescent="0.25">
      <c r="B68" s="42" t="s">
        <v>30</v>
      </c>
      <c r="C68" s="35">
        <f>'F16 CSTPS 8-9'!E21</f>
        <v>431619.99999999994</v>
      </c>
      <c r="D68" s="35">
        <f>'F16 CSTPS 8-9'!F21</f>
        <v>21429.333333333336</v>
      </c>
      <c r="E68" s="35">
        <f>'F16 CSTPS 8-9'!G21</f>
        <v>50000</v>
      </c>
      <c r="F68" s="35">
        <f>'F16 CSTPS 8-9'!E43</f>
        <v>430686.66666666674</v>
      </c>
      <c r="G68" s="35">
        <f>'F16 CSTPS 8-9'!F43</f>
        <v>21429.333333333336</v>
      </c>
      <c r="H68" s="35">
        <f>'F16 CSTPS 8-9'!G43</f>
        <v>50000</v>
      </c>
      <c r="I68" s="35">
        <f>'F16 CSTPS 8-9'!E65</f>
        <v>425086.66666666657</v>
      </c>
      <c r="J68" s="35">
        <f>'F16 CSTPS 8-9'!F65</f>
        <v>21429.333333333336</v>
      </c>
      <c r="K68" s="35">
        <f>'F16 CSTPS 8-9'!G65</f>
        <v>50000</v>
      </c>
      <c r="L68" s="35">
        <f>'F16 CSTPS 8-9'!E87</f>
        <v>482486.66666666657</v>
      </c>
      <c r="M68" s="35">
        <f>'F16 CSTPS 8-9'!F87</f>
        <v>21429.333333333336</v>
      </c>
      <c r="N68" s="35">
        <f>'F16 CSTPS 8-9'!G87</f>
        <v>50000</v>
      </c>
      <c r="O68" s="35">
        <f>'F16 CSTPS 8-9'!E109</f>
        <v>484726.66666666674</v>
      </c>
      <c r="P68" s="35">
        <f>'F16 CSTPS 8-9'!F109</f>
        <v>84886.666666666672</v>
      </c>
      <c r="Q68" s="35">
        <f>'F16 CSTPS 8-9'!G109</f>
        <v>50000</v>
      </c>
    </row>
    <row r="69" spans="2:17" x14ac:dyDescent="0.25">
      <c r="B69" s="45" t="s">
        <v>81</v>
      </c>
      <c r="C69" s="37">
        <f>SUM(C57:C68)</f>
        <v>4624499.9999999991</v>
      </c>
      <c r="D69" s="37">
        <f t="shared" ref="D69" si="29">SUM(D57:D68)</f>
        <v>229600.00000000003</v>
      </c>
      <c r="E69" s="37">
        <f t="shared" ref="E69" si="30">SUM(E57:E68)</f>
        <v>450000</v>
      </c>
      <c r="F69" s="37">
        <f t="shared" ref="F69" si="31">SUM(F57:F68)</f>
        <v>4614500</v>
      </c>
      <c r="G69" s="37">
        <f t="shared" ref="G69" si="32">SUM(G57:G68)</f>
        <v>229600.00000000003</v>
      </c>
      <c r="H69" s="37">
        <f t="shared" ref="H69" si="33">SUM(H57:H68)</f>
        <v>450000</v>
      </c>
      <c r="I69" s="37">
        <f t="shared" ref="I69" si="34">SUM(I57:I68)</f>
        <v>4554499.9999999991</v>
      </c>
      <c r="J69" s="37">
        <f t="shared" ref="J69" si="35">SUM(J57:J68)</f>
        <v>229600.00000000003</v>
      </c>
      <c r="K69" s="37">
        <f t="shared" ref="K69" si="36">SUM(K57:K68)</f>
        <v>450000</v>
      </c>
      <c r="L69" s="37">
        <f t="shared" ref="L69" si="37">SUM(L57:L68)</f>
        <v>5169500</v>
      </c>
      <c r="M69" s="37">
        <f t="shared" ref="M69" si="38">SUM(M57:M68)</f>
        <v>229600.00000000003</v>
      </c>
      <c r="N69" s="37">
        <f t="shared" ref="N69" si="39">SUM(N57:N68)</f>
        <v>450000</v>
      </c>
      <c r="O69" s="37">
        <f t="shared" ref="O69" si="40">SUM(O57:O68)</f>
        <v>5193500</v>
      </c>
      <c r="P69" s="37">
        <f t="shared" ref="P69" si="41">SUM(P57:P68)</f>
        <v>909499.99999999988</v>
      </c>
      <c r="Q69" s="37">
        <f t="shared" ref="Q69" si="42">SUM(Q57:Q68)</f>
        <v>450000</v>
      </c>
    </row>
    <row r="70" spans="2:17" x14ac:dyDescent="0.25">
      <c r="B70" s="46"/>
      <c r="C70" s="36"/>
      <c r="D70" s="36"/>
      <c r="E70" s="36"/>
      <c r="F70" s="36"/>
      <c r="G70" s="36"/>
      <c r="H70" s="36"/>
      <c r="I70" s="36"/>
      <c r="J70" s="36"/>
      <c r="K70" s="36"/>
      <c r="L70" s="36"/>
      <c r="M70" s="36"/>
      <c r="N70" s="36"/>
      <c r="O70" s="36"/>
      <c r="P70" s="36"/>
      <c r="Q70" s="36"/>
    </row>
    <row r="71" spans="2:17" x14ac:dyDescent="0.25">
      <c r="B71" s="47" t="s">
        <v>73</v>
      </c>
      <c r="C71" s="36"/>
      <c r="D71" s="36"/>
      <c r="E71" s="36"/>
      <c r="F71" s="36"/>
      <c r="G71" s="36"/>
      <c r="H71" s="36"/>
      <c r="I71" s="36"/>
      <c r="J71" s="36"/>
      <c r="K71" s="36"/>
      <c r="L71" s="36"/>
      <c r="M71" s="36"/>
      <c r="N71" s="36"/>
      <c r="O71" s="36"/>
      <c r="P71" s="36"/>
      <c r="Q71" s="50" t="s">
        <v>82</v>
      </c>
    </row>
    <row r="72" spans="2:17" x14ac:dyDescent="0.25">
      <c r="B72" s="54" t="s">
        <v>5</v>
      </c>
      <c r="C72" s="53" t="s">
        <v>76</v>
      </c>
      <c r="D72" s="53"/>
      <c r="E72" s="53"/>
      <c r="F72" s="53" t="s">
        <v>77</v>
      </c>
      <c r="G72" s="53"/>
      <c r="H72" s="53"/>
      <c r="I72" s="53" t="s">
        <v>78</v>
      </c>
      <c r="J72" s="53"/>
      <c r="K72" s="53"/>
      <c r="L72" s="53" t="s">
        <v>79</v>
      </c>
      <c r="M72" s="53"/>
      <c r="N72" s="53"/>
      <c r="O72" s="53" t="s">
        <v>80</v>
      </c>
      <c r="P72" s="53"/>
      <c r="Q72" s="53"/>
    </row>
    <row r="73" spans="2:17" x14ac:dyDescent="0.25">
      <c r="B73" s="54"/>
      <c r="C73" s="34" t="s">
        <v>40</v>
      </c>
      <c r="D73" s="34" t="s">
        <v>41</v>
      </c>
      <c r="E73" s="34" t="s">
        <v>42</v>
      </c>
      <c r="F73" s="34" t="s">
        <v>40</v>
      </c>
      <c r="G73" s="34" t="s">
        <v>41</v>
      </c>
      <c r="H73" s="34" t="s">
        <v>42</v>
      </c>
      <c r="I73" s="34" t="s">
        <v>40</v>
      </c>
      <c r="J73" s="34" t="s">
        <v>41</v>
      </c>
      <c r="K73" s="34" t="s">
        <v>42</v>
      </c>
      <c r="L73" s="34" t="s">
        <v>40</v>
      </c>
      <c r="M73" s="34" t="s">
        <v>41</v>
      </c>
      <c r="N73" s="34" t="s">
        <v>42</v>
      </c>
      <c r="O73" s="34" t="s">
        <v>40</v>
      </c>
      <c r="P73" s="34" t="s">
        <v>41</v>
      </c>
      <c r="Q73" s="34" t="s">
        <v>42</v>
      </c>
    </row>
    <row r="74" spans="2:17" x14ac:dyDescent="0.25">
      <c r="B74" s="42" t="s">
        <v>19</v>
      </c>
      <c r="C74" s="39">
        <f>'F16 Kpkd 1-4'!E10</f>
        <v>332732.33830845769</v>
      </c>
      <c r="D74" s="39">
        <f>'F16 Kpkd 1-4'!F10</f>
        <v>66833.333333333328</v>
      </c>
      <c r="E74" s="39">
        <f>'F16 Kpkd 1-4'!G10</f>
        <v>27777.777777777777</v>
      </c>
      <c r="F74" s="39">
        <f>'F16 Kpkd 1-4'!E32</f>
        <v>332732.33830845769</v>
      </c>
      <c r="G74" s="39">
        <f>'F16 Kpkd 1-4'!F32</f>
        <v>66833.333333333328</v>
      </c>
      <c r="H74" s="39">
        <f>'F16 Kpkd 1-4'!G32</f>
        <v>50000</v>
      </c>
      <c r="I74" s="39">
        <f>'F16 Kpkd 1-4'!E54</f>
        <v>334399.00497512432</v>
      </c>
      <c r="J74" s="39">
        <f>'F16 Kpkd 1-4'!F54</f>
        <v>66833.333333333328</v>
      </c>
      <c r="K74" s="39">
        <f>'F16 Kpkd 1-4'!G54</f>
        <v>27777.777777777777</v>
      </c>
      <c r="L74" s="39">
        <f>'F16 Kpkd 1-4'!E76</f>
        <v>358565.67164179101</v>
      </c>
      <c r="M74" s="39">
        <f>'F16 Kpkd 1-4'!F76</f>
        <v>43433.333333333336</v>
      </c>
      <c r="N74" s="39">
        <f>'F16 Kpkd 1-4'!G76</f>
        <v>50000</v>
      </c>
      <c r="O74" s="39">
        <f>'F16 Kpkd 1-4'!E98</f>
        <v>168044.15422885571</v>
      </c>
      <c r="P74" s="39">
        <f>'F16 Kpkd 1-4'!F98</f>
        <v>75791.666666666672</v>
      </c>
      <c r="Q74" s="39">
        <f>'F16 Kpkd 1-4'!G98</f>
        <v>50000</v>
      </c>
    </row>
    <row r="75" spans="2:17" x14ac:dyDescent="0.25">
      <c r="B75" s="42" t="s">
        <v>20</v>
      </c>
      <c r="C75" s="39">
        <f>'F16 Kpkd 1-4'!E11</f>
        <v>332732.33830845769</v>
      </c>
      <c r="D75" s="39">
        <f>'F16 Kpkd 1-4'!F11</f>
        <v>66833.333333333328</v>
      </c>
      <c r="E75" s="39">
        <f>'F16 Kpkd 1-4'!G11</f>
        <v>27777.777777777777</v>
      </c>
      <c r="F75" s="39">
        <f>'F16 Kpkd 1-4'!E33</f>
        <v>332732.33830845769</v>
      </c>
      <c r="G75" s="39">
        <f>'F16 Kpkd 1-4'!F33</f>
        <v>66833.333333333328</v>
      </c>
      <c r="H75" s="39">
        <f>'F16 Kpkd 1-4'!G33</f>
        <v>50000</v>
      </c>
      <c r="I75" s="39">
        <f>'F16 Kpkd 1-4'!E55</f>
        <v>334399.00497512432</v>
      </c>
      <c r="J75" s="39">
        <f>'F16 Kpkd 1-4'!F55</f>
        <v>66833.333333333328</v>
      </c>
      <c r="K75" s="39">
        <f>'F16 Kpkd 1-4'!G55</f>
        <v>27777.777777777777</v>
      </c>
      <c r="L75" s="39">
        <f>'F16 Kpkd 1-4'!E77</f>
        <v>358565.67164179101</v>
      </c>
      <c r="M75" s="39">
        <f>'F16 Kpkd 1-4'!F77</f>
        <v>43433.333333333336</v>
      </c>
      <c r="N75" s="39">
        <f>'F16 Kpkd 1-4'!G77</f>
        <v>50000</v>
      </c>
      <c r="O75" s="39">
        <f>'F16 Kpkd 1-4'!E99</f>
        <v>168044.15422885571</v>
      </c>
      <c r="P75" s="39">
        <f>'F16 Kpkd 1-4'!F99</f>
        <v>75791.666666666672</v>
      </c>
      <c r="Q75" s="39">
        <f>'F16 Kpkd 1-4'!G99</f>
        <v>50000</v>
      </c>
    </row>
    <row r="76" spans="2:17" x14ac:dyDescent="0.25">
      <c r="B76" s="42" t="s">
        <v>21</v>
      </c>
      <c r="C76" s="39">
        <f>'F16 Kpkd 1-4'!E12</f>
        <v>332732.33830845769</v>
      </c>
      <c r="D76" s="39">
        <f>'F16 Kpkd 1-4'!F12</f>
        <v>66833.333333333328</v>
      </c>
      <c r="E76" s="39">
        <f>'F16 Kpkd 1-4'!G12</f>
        <v>27777.777777777777</v>
      </c>
      <c r="F76" s="39">
        <f>'F16 Kpkd 1-4'!E34</f>
        <v>332732.33830845769</v>
      </c>
      <c r="G76" s="39">
        <f>'F16 Kpkd 1-4'!F34</f>
        <v>66833.333333333328</v>
      </c>
      <c r="H76" s="39">
        <f>'F16 Kpkd 1-4'!G34</f>
        <v>50000</v>
      </c>
      <c r="I76" s="39">
        <f>'F16 Kpkd 1-4'!E56</f>
        <v>334399.00497512432</v>
      </c>
      <c r="J76" s="39">
        <f>'F16 Kpkd 1-4'!F56</f>
        <v>66833.333333333328</v>
      </c>
      <c r="K76" s="39">
        <f>'F16 Kpkd 1-4'!G56</f>
        <v>27777.777777777777</v>
      </c>
      <c r="L76" s="39">
        <f>'F16 Kpkd 1-4'!E78</f>
        <v>358565.67164179101</v>
      </c>
      <c r="M76" s="39">
        <f>'F16 Kpkd 1-4'!F78</f>
        <v>43433.333333333336</v>
      </c>
      <c r="N76" s="39">
        <f>'F16 Kpkd 1-4'!G78</f>
        <v>50000</v>
      </c>
      <c r="O76" s="39">
        <f>'F16 Kpkd 1-4'!E100</f>
        <v>168044.15422885571</v>
      </c>
      <c r="P76" s="39">
        <f>'F16 Kpkd 1-4'!F100</f>
        <v>75791.666666666672</v>
      </c>
      <c r="Q76" s="39">
        <f>'F16 Kpkd 1-4'!G100</f>
        <v>50000</v>
      </c>
    </row>
    <row r="77" spans="2:17" x14ac:dyDescent="0.25">
      <c r="B77" s="42" t="s">
        <v>22</v>
      </c>
      <c r="C77" s="39">
        <f>'F16 Kpkd 1-4'!E13</f>
        <v>292804.45771144278</v>
      </c>
      <c r="D77" s="39">
        <f>'F16 Kpkd 1-4'!F13</f>
        <v>58813.333333333336</v>
      </c>
      <c r="E77" s="39">
        <f>'F16 Kpkd 1-4'!G13</f>
        <v>0</v>
      </c>
      <c r="F77" s="39">
        <f>'F16 Kpkd 1-4'!E35</f>
        <v>292804.45771144278</v>
      </c>
      <c r="G77" s="39">
        <f>'F16 Kpkd 1-4'!F35</f>
        <v>58813.333333333336</v>
      </c>
      <c r="H77" s="39">
        <f>'F16 Kpkd 1-4'!G35</f>
        <v>0</v>
      </c>
      <c r="I77" s="39">
        <f>'F16 Kpkd 1-4'!E57</f>
        <v>294271.12437810941</v>
      </c>
      <c r="J77" s="39">
        <f>'F16 Kpkd 1-4'!F57</f>
        <v>58813.333333333336</v>
      </c>
      <c r="K77" s="39">
        <f>'F16 Kpkd 1-4'!G57</f>
        <v>0</v>
      </c>
      <c r="L77" s="39">
        <f>'F16 Kpkd 1-4'!E79</f>
        <v>315537.7910447761</v>
      </c>
      <c r="M77" s="39">
        <f>'F16 Kpkd 1-4'!F79</f>
        <v>38221.333333333336</v>
      </c>
      <c r="N77" s="39">
        <f>'F16 Kpkd 1-4'!G79</f>
        <v>0</v>
      </c>
      <c r="O77" s="39">
        <f>'F16 Kpkd 1-4'!E101</f>
        <v>147878.85572139302</v>
      </c>
      <c r="P77" s="39">
        <f>'F16 Kpkd 1-4'!F101</f>
        <v>66696.666666666672</v>
      </c>
      <c r="Q77" s="39">
        <f>'F16 Kpkd 1-4'!G101</f>
        <v>0</v>
      </c>
    </row>
    <row r="78" spans="2:17" x14ac:dyDescent="0.25">
      <c r="B78" s="42" t="s">
        <v>23</v>
      </c>
      <c r="C78" s="39">
        <f>'F16 Kpkd 1-4'!E14</f>
        <v>292804.45771144278</v>
      </c>
      <c r="D78" s="39">
        <f>'F16 Kpkd 1-4'!F14</f>
        <v>58813.333333333336</v>
      </c>
      <c r="E78" s="39">
        <f>'F16 Kpkd 1-4'!G14</f>
        <v>0</v>
      </c>
      <c r="F78" s="39">
        <f>'F16 Kpkd 1-4'!E36</f>
        <v>292804.45771144278</v>
      </c>
      <c r="G78" s="39">
        <f>'F16 Kpkd 1-4'!F36</f>
        <v>58813.333333333336</v>
      </c>
      <c r="H78" s="39">
        <f>'F16 Kpkd 1-4'!G36</f>
        <v>0</v>
      </c>
      <c r="I78" s="39">
        <f>'F16 Kpkd 1-4'!E58</f>
        <v>294271.12437810941</v>
      </c>
      <c r="J78" s="39">
        <f>'F16 Kpkd 1-4'!F58</f>
        <v>58813.333333333336</v>
      </c>
      <c r="K78" s="39">
        <f>'F16 Kpkd 1-4'!G58</f>
        <v>0</v>
      </c>
      <c r="L78" s="39">
        <f>'F16 Kpkd 1-4'!E80</f>
        <v>315537.7910447761</v>
      </c>
      <c r="M78" s="39">
        <f>'F16 Kpkd 1-4'!F80</f>
        <v>38221.333333333336</v>
      </c>
      <c r="N78" s="39">
        <f>'F16 Kpkd 1-4'!G80</f>
        <v>0</v>
      </c>
      <c r="O78" s="39">
        <f>'F16 Kpkd 1-4'!E102</f>
        <v>147878.85572139302</v>
      </c>
      <c r="P78" s="39">
        <f>'F16 Kpkd 1-4'!F102</f>
        <v>66696.666666666672</v>
      </c>
      <c r="Q78" s="39">
        <f>'F16 Kpkd 1-4'!G102</f>
        <v>0</v>
      </c>
    </row>
    <row r="79" spans="2:17" x14ac:dyDescent="0.25">
      <c r="B79" s="42" t="s">
        <v>24</v>
      </c>
      <c r="C79" s="39">
        <f>'F16 Kpkd 1-4'!E15</f>
        <v>292804.45771144278</v>
      </c>
      <c r="D79" s="39">
        <f>'F16 Kpkd 1-4'!F15</f>
        <v>58813.333333333336</v>
      </c>
      <c r="E79" s="39">
        <f>'F16 Kpkd 1-4'!G15</f>
        <v>0</v>
      </c>
      <c r="F79" s="39">
        <f>'F16 Kpkd 1-4'!E37</f>
        <v>292804.45771144278</v>
      </c>
      <c r="G79" s="39">
        <f>'F16 Kpkd 1-4'!F37</f>
        <v>58813.333333333336</v>
      </c>
      <c r="H79" s="39">
        <f>'F16 Kpkd 1-4'!G37</f>
        <v>0</v>
      </c>
      <c r="I79" s="39">
        <f>'F16 Kpkd 1-4'!E59</f>
        <v>294271.12437810941</v>
      </c>
      <c r="J79" s="39">
        <f>'F16 Kpkd 1-4'!F59</f>
        <v>58813.333333333336</v>
      </c>
      <c r="K79" s="39">
        <f>'F16 Kpkd 1-4'!G59</f>
        <v>0</v>
      </c>
      <c r="L79" s="39">
        <f>'F16 Kpkd 1-4'!E81</f>
        <v>315537.7910447761</v>
      </c>
      <c r="M79" s="39">
        <f>'F16 Kpkd 1-4'!F81</f>
        <v>38221.333333333336</v>
      </c>
      <c r="N79" s="39">
        <f>'F16 Kpkd 1-4'!G81</f>
        <v>0</v>
      </c>
      <c r="O79" s="39">
        <f>'F16 Kpkd 1-4'!E103</f>
        <v>147878.85572139302</v>
      </c>
      <c r="P79" s="39">
        <f>'F16 Kpkd 1-4'!F103</f>
        <v>66696.666666666672</v>
      </c>
      <c r="Q79" s="39">
        <f>'F16 Kpkd 1-4'!G103</f>
        <v>0</v>
      </c>
    </row>
    <row r="80" spans="2:17" x14ac:dyDescent="0.25">
      <c r="B80" s="42" t="s">
        <v>25</v>
      </c>
      <c r="C80" s="39">
        <f>'F16 Kpkd 1-4'!E16</f>
        <v>332732.33830845769</v>
      </c>
      <c r="D80" s="39">
        <f>'F16 Kpkd 1-4'!F16</f>
        <v>66833.333333333328</v>
      </c>
      <c r="E80" s="39">
        <f>'F16 Kpkd 1-4'!G16</f>
        <v>27777.777777777777</v>
      </c>
      <c r="F80" s="39">
        <f>'F16 Kpkd 1-4'!E38</f>
        <v>332732.33830845769</v>
      </c>
      <c r="G80" s="39">
        <f>'F16 Kpkd 1-4'!F38</f>
        <v>66833.333333333328</v>
      </c>
      <c r="H80" s="39">
        <f>'F16 Kpkd 1-4'!G38</f>
        <v>50000</v>
      </c>
      <c r="I80" s="39">
        <f>'F16 Kpkd 1-4'!E60</f>
        <v>334399.00497512432</v>
      </c>
      <c r="J80" s="39">
        <f>'F16 Kpkd 1-4'!F60</f>
        <v>66833.333333333328</v>
      </c>
      <c r="K80" s="39">
        <f>'F16 Kpkd 1-4'!G60</f>
        <v>27777.777777777777</v>
      </c>
      <c r="L80" s="39">
        <f>'F16 Kpkd 1-4'!E82</f>
        <v>358565.67164179101</v>
      </c>
      <c r="M80" s="39">
        <f>'F16 Kpkd 1-4'!F82</f>
        <v>43433.333333333336</v>
      </c>
      <c r="N80" s="39">
        <f>'F16 Kpkd 1-4'!G82</f>
        <v>50000</v>
      </c>
      <c r="O80" s="39">
        <f>'F16 Kpkd 1-4'!E104</f>
        <v>168044.15422885571</v>
      </c>
      <c r="P80" s="39">
        <f>'F16 Kpkd 1-4'!F104</f>
        <v>75791.666666666672</v>
      </c>
      <c r="Q80" s="39">
        <f>'F16 Kpkd 1-4'!G104</f>
        <v>50000</v>
      </c>
    </row>
    <row r="81" spans="2:17" x14ac:dyDescent="0.25">
      <c r="B81" s="42" t="s">
        <v>26</v>
      </c>
      <c r="C81" s="39">
        <f>'F16 Kpkd 1-4'!E17</f>
        <v>332732.33830845769</v>
      </c>
      <c r="D81" s="39">
        <f>'F16 Kpkd 1-4'!F17</f>
        <v>66833.333333333328</v>
      </c>
      <c r="E81" s="39">
        <f>'F16 Kpkd 1-4'!G17</f>
        <v>27777.777777777777</v>
      </c>
      <c r="F81" s="39">
        <f>'F16 Kpkd 1-4'!E39</f>
        <v>332732.33830845769</v>
      </c>
      <c r="G81" s="39">
        <f>'F16 Kpkd 1-4'!F39</f>
        <v>66833.333333333328</v>
      </c>
      <c r="H81" s="39">
        <f>'F16 Kpkd 1-4'!G39</f>
        <v>50000</v>
      </c>
      <c r="I81" s="39">
        <f>'F16 Kpkd 1-4'!E61</f>
        <v>334399.00497512432</v>
      </c>
      <c r="J81" s="39">
        <f>'F16 Kpkd 1-4'!F61</f>
        <v>66833.333333333328</v>
      </c>
      <c r="K81" s="39">
        <f>'F16 Kpkd 1-4'!G61</f>
        <v>27777.777777777777</v>
      </c>
      <c r="L81" s="39">
        <f>'F16 Kpkd 1-4'!E83</f>
        <v>358565.67164179101</v>
      </c>
      <c r="M81" s="39">
        <f>'F16 Kpkd 1-4'!F83</f>
        <v>43433.333333333336</v>
      </c>
      <c r="N81" s="39">
        <f>'F16 Kpkd 1-4'!G83</f>
        <v>50000</v>
      </c>
      <c r="O81" s="39">
        <f>'F16 Kpkd 1-4'!E105</f>
        <v>168044.15422885571</v>
      </c>
      <c r="P81" s="39">
        <f>'F16 Kpkd 1-4'!F105</f>
        <v>75791.666666666672</v>
      </c>
      <c r="Q81" s="39">
        <f>'F16 Kpkd 1-4'!G105</f>
        <v>50000</v>
      </c>
    </row>
    <row r="82" spans="2:17" x14ac:dyDescent="0.25">
      <c r="B82" s="42" t="s">
        <v>27</v>
      </c>
      <c r="C82" s="39">
        <f>'F16 Kpkd 1-4'!E18</f>
        <v>332732.33830845769</v>
      </c>
      <c r="D82" s="39">
        <f>'F16 Kpkd 1-4'!F18</f>
        <v>66833.333333333328</v>
      </c>
      <c r="E82" s="39">
        <f>'F16 Kpkd 1-4'!G18</f>
        <v>27777.777777777777</v>
      </c>
      <c r="F82" s="39">
        <f>'F16 Kpkd 1-4'!E40</f>
        <v>332732.33830845769</v>
      </c>
      <c r="G82" s="39">
        <f>'F16 Kpkd 1-4'!F40</f>
        <v>66833.333333333328</v>
      </c>
      <c r="H82" s="39">
        <f>'F16 Kpkd 1-4'!G40</f>
        <v>50000</v>
      </c>
      <c r="I82" s="39">
        <f>'F16 Kpkd 1-4'!E62</f>
        <v>334399.00497512432</v>
      </c>
      <c r="J82" s="39">
        <f>'F16 Kpkd 1-4'!F62</f>
        <v>66833.333333333328</v>
      </c>
      <c r="K82" s="39">
        <f>'F16 Kpkd 1-4'!G62</f>
        <v>27777.777777777777</v>
      </c>
      <c r="L82" s="39">
        <f>'F16 Kpkd 1-4'!E84</f>
        <v>358565.67164179101</v>
      </c>
      <c r="M82" s="39">
        <f>'F16 Kpkd 1-4'!F84</f>
        <v>43433.333333333336</v>
      </c>
      <c r="N82" s="39">
        <f>'F16 Kpkd 1-4'!G84</f>
        <v>50000</v>
      </c>
      <c r="O82" s="39">
        <f>'F16 Kpkd 1-4'!E106</f>
        <v>168044.15422885571</v>
      </c>
      <c r="P82" s="39">
        <f>'F16 Kpkd 1-4'!F106</f>
        <v>75791.666666666672</v>
      </c>
      <c r="Q82" s="39">
        <f>'F16 Kpkd 1-4'!G106</f>
        <v>50000</v>
      </c>
    </row>
    <row r="83" spans="2:17" x14ac:dyDescent="0.25">
      <c r="B83" s="42" t="s">
        <v>28</v>
      </c>
      <c r="C83" s="39">
        <f>'F16 Kpkd 1-4'!E19</f>
        <v>372660.21890547266</v>
      </c>
      <c r="D83" s="39">
        <f>'F16 Kpkd 1-4'!F19</f>
        <v>74853.333333333343</v>
      </c>
      <c r="E83" s="39">
        <f>'F16 Kpkd 1-4'!G19</f>
        <v>27777.777777777777</v>
      </c>
      <c r="F83" s="39">
        <f>'F16 Kpkd 1-4'!E41</f>
        <v>372660.21890547266</v>
      </c>
      <c r="G83" s="39">
        <f>'F16 Kpkd 1-4'!F41</f>
        <v>74853.333333333343</v>
      </c>
      <c r="H83" s="39">
        <f>'F16 Kpkd 1-4'!G41</f>
        <v>50000</v>
      </c>
      <c r="I83" s="39">
        <f>'F16 Kpkd 1-4'!E63</f>
        <v>374526.88557213935</v>
      </c>
      <c r="J83" s="39">
        <f>'F16 Kpkd 1-4'!F63</f>
        <v>74853.333333333343</v>
      </c>
      <c r="K83" s="39">
        <f>'F16 Kpkd 1-4'!G63</f>
        <v>27777.777777777777</v>
      </c>
      <c r="L83" s="39">
        <f>'F16 Kpkd 1-4'!E85</f>
        <v>401593.55223880598</v>
      </c>
      <c r="M83" s="39">
        <f>'F16 Kpkd 1-4'!F85</f>
        <v>48645.333333333336</v>
      </c>
      <c r="N83" s="39">
        <f>'F16 Kpkd 1-4'!G85</f>
        <v>50000</v>
      </c>
      <c r="O83" s="39">
        <f>'F16 Kpkd 1-4'!E107</f>
        <v>188209.45273631843</v>
      </c>
      <c r="P83" s="39">
        <f>'F16 Kpkd 1-4'!F107</f>
        <v>84886.666666666672</v>
      </c>
      <c r="Q83" s="39">
        <f>'F16 Kpkd 1-4'!G107</f>
        <v>50000</v>
      </c>
    </row>
    <row r="84" spans="2:17" x14ac:dyDescent="0.25">
      <c r="B84" s="42" t="s">
        <v>29</v>
      </c>
      <c r="C84" s="39">
        <f>'F16 Kpkd 1-4'!E20</f>
        <v>372660.21890547266</v>
      </c>
      <c r="D84" s="39">
        <f>'F16 Kpkd 1-4'!F20</f>
        <v>74853.333333333343</v>
      </c>
      <c r="E84" s="39">
        <f>'F16 Kpkd 1-4'!G20</f>
        <v>27777.777777777777</v>
      </c>
      <c r="F84" s="39">
        <f>'F16 Kpkd 1-4'!E42</f>
        <v>372660.21890547266</v>
      </c>
      <c r="G84" s="39">
        <f>'F16 Kpkd 1-4'!F42</f>
        <v>74853.333333333343</v>
      </c>
      <c r="H84" s="39">
        <f>'F16 Kpkd 1-4'!G42</f>
        <v>50000</v>
      </c>
      <c r="I84" s="39">
        <f>'F16 Kpkd 1-4'!E64</f>
        <v>374526.88557213935</v>
      </c>
      <c r="J84" s="39">
        <f>'F16 Kpkd 1-4'!F64</f>
        <v>74853.333333333343</v>
      </c>
      <c r="K84" s="39">
        <f>'F16 Kpkd 1-4'!G64</f>
        <v>27777.777777777777</v>
      </c>
      <c r="L84" s="39">
        <f>'F16 Kpkd 1-4'!E86</f>
        <v>401593.55223880598</v>
      </c>
      <c r="M84" s="39">
        <f>'F16 Kpkd 1-4'!F86</f>
        <v>48645.333333333336</v>
      </c>
      <c r="N84" s="39">
        <f>'F16 Kpkd 1-4'!G86</f>
        <v>50000</v>
      </c>
      <c r="O84" s="39">
        <f>'F16 Kpkd 1-4'!E108</f>
        <v>188209.45273631843</v>
      </c>
      <c r="P84" s="39">
        <f>'F16 Kpkd 1-4'!F108</f>
        <v>84886.666666666672</v>
      </c>
      <c r="Q84" s="39">
        <f>'F16 Kpkd 1-4'!G108</f>
        <v>50000</v>
      </c>
    </row>
    <row r="85" spans="2:17" x14ac:dyDescent="0.25">
      <c r="B85" s="42" t="s">
        <v>30</v>
      </c>
      <c r="C85" s="39">
        <f>'F16 Kpkd 1-4'!E21</f>
        <v>372660.21890547266</v>
      </c>
      <c r="D85" s="39">
        <f>'F16 Kpkd 1-4'!F21</f>
        <v>74853.333333333343</v>
      </c>
      <c r="E85" s="39">
        <f>'F16 Kpkd 1-4'!G21</f>
        <v>27777.777777777777</v>
      </c>
      <c r="F85" s="39">
        <f>'F16 Kpkd 1-4'!E43</f>
        <v>372660.21890547266</v>
      </c>
      <c r="G85" s="39">
        <f>'F16 Kpkd 1-4'!F43</f>
        <v>74853.333333333343</v>
      </c>
      <c r="H85" s="39">
        <f>'F16 Kpkd 1-4'!G43</f>
        <v>50000</v>
      </c>
      <c r="I85" s="39">
        <f>'F16 Kpkd 1-4'!E65</f>
        <v>374526.88557213935</v>
      </c>
      <c r="J85" s="39">
        <f>'F16 Kpkd 1-4'!F65</f>
        <v>74853.333333333343</v>
      </c>
      <c r="K85" s="39">
        <f>'F16 Kpkd 1-4'!G65</f>
        <v>27777.777777777777</v>
      </c>
      <c r="L85" s="39">
        <f>'F16 Kpkd 1-4'!E87</f>
        <v>401593.55223880598</v>
      </c>
      <c r="M85" s="39">
        <f>'F16 Kpkd 1-4'!F87</f>
        <v>48645.333333333336</v>
      </c>
      <c r="N85" s="39">
        <f>'F16 Kpkd 1-4'!G87</f>
        <v>50000</v>
      </c>
      <c r="O85" s="39">
        <f>'F16 Kpkd 1-4'!E109</f>
        <v>188209.45273631843</v>
      </c>
      <c r="P85" s="39">
        <f>'F16 Kpkd 1-4'!F109</f>
        <v>84886.666666666672</v>
      </c>
      <c r="Q85" s="39">
        <f>'F16 Kpkd 1-4'!G109</f>
        <v>50000</v>
      </c>
    </row>
    <row r="86" spans="2:17" x14ac:dyDescent="0.25">
      <c r="B86" s="43" t="s">
        <v>81</v>
      </c>
      <c r="C86" s="40">
        <f>SUM(C74:C85)</f>
        <v>3992788.0597014925</v>
      </c>
      <c r="D86" s="40">
        <f t="shared" ref="D86" si="43">SUM(D74:D85)</f>
        <v>802000.00000000012</v>
      </c>
      <c r="E86" s="40">
        <f t="shared" ref="E86" si="44">SUM(E74:E85)</f>
        <v>250000</v>
      </c>
      <c r="F86" s="40">
        <f t="shared" ref="F86" si="45">SUM(F74:F85)</f>
        <v>3992788.0597014925</v>
      </c>
      <c r="G86" s="40">
        <f t="shared" ref="G86" si="46">SUM(G74:G85)</f>
        <v>802000.00000000012</v>
      </c>
      <c r="H86" s="40">
        <f t="shared" ref="H86" si="47">SUM(H74:H85)</f>
        <v>450000</v>
      </c>
      <c r="I86" s="40">
        <f t="shared" ref="I86" si="48">SUM(I74:I85)</f>
        <v>4012788.0597014916</v>
      </c>
      <c r="J86" s="40">
        <f t="shared" ref="J86" si="49">SUM(J74:J85)</f>
        <v>802000.00000000012</v>
      </c>
      <c r="K86" s="40">
        <f t="shared" ref="K86" si="50">SUM(K74:K85)</f>
        <v>250000</v>
      </c>
      <c r="L86" s="40">
        <f t="shared" ref="L86" si="51">SUM(L74:L85)</f>
        <v>4302788.059701493</v>
      </c>
      <c r="M86" s="40">
        <f t="shared" ref="M86" si="52">SUM(M74:M85)</f>
        <v>521199.99999999994</v>
      </c>
      <c r="N86" s="40">
        <f t="shared" ref="N86" si="53">SUM(N74:N85)</f>
        <v>450000</v>
      </c>
      <c r="O86" s="40">
        <f t="shared" ref="O86" si="54">SUM(O74:O85)</f>
        <v>2016529.8507462682</v>
      </c>
      <c r="P86" s="40">
        <f t="shared" ref="P86" si="55">SUM(P74:P85)</f>
        <v>909499.99999999988</v>
      </c>
      <c r="Q86" s="40">
        <f t="shared" ref="Q86" si="56">SUM(Q74:Q85)</f>
        <v>450000</v>
      </c>
    </row>
    <row r="87" spans="2:17" x14ac:dyDescent="0.25">
      <c r="B87" s="48"/>
      <c r="C87" s="38"/>
      <c r="D87" s="38"/>
      <c r="E87" s="38"/>
      <c r="F87" s="38"/>
      <c r="G87" s="38"/>
      <c r="H87" s="38"/>
      <c r="I87" s="38"/>
      <c r="J87" s="38"/>
      <c r="K87" s="38"/>
      <c r="L87" s="38"/>
      <c r="M87" s="38"/>
      <c r="N87" s="38"/>
      <c r="O87" s="38"/>
      <c r="P87" s="38"/>
      <c r="Q87" s="38"/>
    </row>
    <row r="88" spans="2:17" x14ac:dyDescent="0.25">
      <c r="B88" s="49" t="s">
        <v>74</v>
      </c>
      <c r="C88" s="38"/>
      <c r="D88" s="38"/>
      <c r="E88" s="38"/>
      <c r="F88" s="38"/>
      <c r="G88" s="38"/>
      <c r="H88" s="38"/>
      <c r="I88" s="38"/>
      <c r="J88" s="38"/>
      <c r="K88" s="38"/>
      <c r="L88" s="38"/>
      <c r="M88" s="38"/>
      <c r="N88" s="38"/>
      <c r="O88" s="38"/>
      <c r="P88" s="38"/>
      <c r="Q88" s="50" t="s">
        <v>82</v>
      </c>
    </row>
    <row r="89" spans="2:17" x14ac:dyDescent="0.25">
      <c r="B89" s="54" t="s">
        <v>5</v>
      </c>
      <c r="C89" s="53" t="s">
        <v>76</v>
      </c>
      <c r="D89" s="53"/>
      <c r="E89" s="53"/>
      <c r="F89" s="53" t="s">
        <v>77</v>
      </c>
      <c r="G89" s="53"/>
      <c r="H89" s="53"/>
      <c r="I89" s="53" t="s">
        <v>78</v>
      </c>
      <c r="J89" s="53"/>
      <c r="K89" s="53"/>
      <c r="L89" s="53" t="s">
        <v>79</v>
      </c>
      <c r="M89" s="53"/>
      <c r="N89" s="53"/>
      <c r="O89" s="53" t="s">
        <v>80</v>
      </c>
      <c r="P89" s="53"/>
      <c r="Q89" s="53"/>
    </row>
    <row r="90" spans="2:17" x14ac:dyDescent="0.25">
      <c r="B90" s="54"/>
      <c r="C90" s="34" t="s">
        <v>40</v>
      </c>
      <c r="D90" s="34" t="s">
        <v>41</v>
      </c>
      <c r="E90" s="34" t="s">
        <v>42</v>
      </c>
      <c r="F90" s="34" t="s">
        <v>40</v>
      </c>
      <c r="G90" s="34" t="s">
        <v>41</v>
      </c>
      <c r="H90" s="34" t="s">
        <v>42</v>
      </c>
      <c r="I90" s="34" t="s">
        <v>40</v>
      </c>
      <c r="J90" s="34" t="s">
        <v>41</v>
      </c>
      <c r="K90" s="34" t="s">
        <v>42</v>
      </c>
      <c r="L90" s="34" t="s">
        <v>40</v>
      </c>
      <c r="M90" s="34" t="s">
        <v>41</v>
      </c>
      <c r="N90" s="34" t="s">
        <v>42</v>
      </c>
      <c r="O90" s="34" t="s">
        <v>40</v>
      </c>
      <c r="P90" s="34" t="s">
        <v>41</v>
      </c>
      <c r="Q90" s="34" t="s">
        <v>42</v>
      </c>
    </row>
    <row r="91" spans="2:17" x14ac:dyDescent="0.25">
      <c r="B91" s="42" t="s">
        <v>19</v>
      </c>
      <c r="C91" s="39">
        <f>'F16 Kpkd 5'!E10</f>
        <v>168877.48756218908</v>
      </c>
      <c r="D91" s="39">
        <f>'F16 Kpkd 5'!F10</f>
        <v>33816.666666666664</v>
      </c>
      <c r="E91" s="39">
        <f>'F16 Kpkd 5'!G10</f>
        <v>27777.777777777777</v>
      </c>
      <c r="F91" s="39">
        <f>'F16 Kpkd 5'!E32</f>
        <v>168877.48756218908</v>
      </c>
      <c r="G91" s="39">
        <f>'F16 Kpkd 5'!F32</f>
        <v>33816.666666666664</v>
      </c>
      <c r="H91" s="39">
        <f>'F16 Kpkd 5'!G32</f>
        <v>27777.777777777777</v>
      </c>
      <c r="I91" s="39">
        <f>'F16 Kpkd 5'!E54</f>
        <v>168044.15422885571</v>
      </c>
      <c r="J91" s="39">
        <f>'F16 Kpkd 5'!F54</f>
        <v>33816.666666666664</v>
      </c>
      <c r="K91" s="39">
        <f>'F16 Kpkd 5'!G54</f>
        <v>27777.777777777777</v>
      </c>
      <c r="L91" s="39">
        <f>'F16 Kpkd 5'!E76</f>
        <v>168044.15422885571</v>
      </c>
      <c r="M91" s="39">
        <f>'F16 Kpkd 5'!F76</f>
        <v>33816.666666666664</v>
      </c>
      <c r="N91" s="39">
        <f>'F16 Kpkd 5'!G76</f>
        <v>27777.777777777777</v>
      </c>
      <c r="O91" s="39">
        <f>'F16 Kpkd 5'!E98</f>
        <v>168044.15422885571</v>
      </c>
      <c r="P91" s="39">
        <f>'F16 Kpkd 5'!F98</f>
        <v>33816.666666666664</v>
      </c>
      <c r="Q91" s="39">
        <f>'F16 Kpkd 5'!G98</f>
        <v>27777.777777777777</v>
      </c>
    </row>
    <row r="92" spans="2:17" x14ac:dyDescent="0.25">
      <c r="B92" s="42" t="s">
        <v>20</v>
      </c>
      <c r="C92" s="39">
        <f>'F16 Kpkd 5'!E11</f>
        <v>168877.48756218908</v>
      </c>
      <c r="D92" s="39">
        <f>'F16 Kpkd 5'!F11</f>
        <v>33816.666666666664</v>
      </c>
      <c r="E92" s="39">
        <f>'F16 Kpkd 5'!G11</f>
        <v>27777.777777777777</v>
      </c>
      <c r="F92" s="39">
        <f>'F16 Kpkd 5'!E33</f>
        <v>168877.48756218908</v>
      </c>
      <c r="G92" s="39">
        <f>'F16 Kpkd 5'!F33</f>
        <v>33816.666666666664</v>
      </c>
      <c r="H92" s="39">
        <f>'F16 Kpkd 5'!G33</f>
        <v>27777.777777777777</v>
      </c>
      <c r="I92" s="39">
        <f>'F16 Kpkd 5'!E55</f>
        <v>168044.15422885571</v>
      </c>
      <c r="J92" s="39">
        <f>'F16 Kpkd 5'!F55</f>
        <v>33816.666666666664</v>
      </c>
      <c r="K92" s="39">
        <f>'F16 Kpkd 5'!G55</f>
        <v>27777.777777777777</v>
      </c>
      <c r="L92" s="39">
        <f>'F16 Kpkd 5'!E77</f>
        <v>168044.15422885571</v>
      </c>
      <c r="M92" s="39">
        <f>'F16 Kpkd 5'!F77</f>
        <v>33816.666666666664</v>
      </c>
      <c r="N92" s="39">
        <f>'F16 Kpkd 5'!G77</f>
        <v>27777.777777777777</v>
      </c>
      <c r="O92" s="39">
        <f>'F16 Kpkd 5'!E99</f>
        <v>168044.15422885571</v>
      </c>
      <c r="P92" s="39">
        <f>'F16 Kpkd 5'!F99</f>
        <v>33816.666666666664</v>
      </c>
      <c r="Q92" s="39">
        <f>'F16 Kpkd 5'!G99</f>
        <v>27777.777777777777</v>
      </c>
    </row>
    <row r="93" spans="2:17" x14ac:dyDescent="0.25">
      <c r="B93" s="42" t="s">
        <v>21</v>
      </c>
      <c r="C93" s="39">
        <f>'F16 Kpkd 5'!E12</f>
        <v>168877.48756218908</v>
      </c>
      <c r="D93" s="39">
        <f>'F16 Kpkd 5'!F12</f>
        <v>33816.666666666664</v>
      </c>
      <c r="E93" s="39">
        <f>'F16 Kpkd 5'!G12</f>
        <v>27777.777777777777</v>
      </c>
      <c r="F93" s="39">
        <f>'F16 Kpkd 5'!E34</f>
        <v>168877.48756218908</v>
      </c>
      <c r="G93" s="39">
        <f>'F16 Kpkd 5'!F34</f>
        <v>33816.666666666664</v>
      </c>
      <c r="H93" s="39">
        <f>'F16 Kpkd 5'!G34</f>
        <v>27777.777777777777</v>
      </c>
      <c r="I93" s="39">
        <f>'F16 Kpkd 5'!E56</f>
        <v>168044.15422885571</v>
      </c>
      <c r="J93" s="39">
        <f>'F16 Kpkd 5'!F56</f>
        <v>33816.666666666664</v>
      </c>
      <c r="K93" s="39">
        <f>'F16 Kpkd 5'!G56</f>
        <v>27777.777777777777</v>
      </c>
      <c r="L93" s="39">
        <f>'F16 Kpkd 5'!E78</f>
        <v>168044.15422885571</v>
      </c>
      <c r="M93" s="39">
        <f>'F16 Kpkd 5'!F78</f>
        <v>33816.666666666664</v>
      </c>
      <c r="N93" s="39">
        <f>'F16 Kpkd 5'!G78</f>
        <v>27777.777777777777</v>
      </c>
      <c r="O93" s="39">
        <f>'F16 Kpkd 5'!E100</f>
        <v>168044.15422885571</v>
      </c>
      <c r="P93" s="39">
        <f>'F16 Kpkd 5'!F100</f>
        <v>33816.666666666664</v>
      </c>
      <c r="Q93" s="39">
        <f>'F16 Kpkd 5'!G100</f>
        <v>27777.777777777777</v>
      </c>
    </row>
    <row r="94" spans="2:17" x14ac:dyDescent="0.25">
      <c r="B94" s="42" t="s">
        <v>22</v>
      </c>
      <c r="C94" s="39">
        <f>'F16 Kpkd 5'!E13</f>
        <v>148612.18905472642</v>
      </c>
      <c r="D94" s="39">
        <f>'F16 Kpkd 5'!F13</f>
        <v>29758.666666666668</v>
      </c>
      <c r="E94" s="39">
        <f>'F16 Kpkd 5'!G13</f>
        <v>0</v>
      </c>
      <c r="F94" s="39">
        <f>'F16 Kpkd 5'!E35</f>
        <v>148612.18905472642</v>
      </c>
      <c r="G94" s="39">
        <f>'F16 Kpkd 5'!F35</f>
        <v>29758.666666666668</v>
      </c>
      <c r="H94" s="39">
        <f>'F16 Kpkd 5'!G35</f>
        <v>0</v>
      </c>
      <c r="I94" s="39">
        <f>'F16 Kpkd 5'!E57</f>
        <v>147878.85572139302</v>
      </c>
      <c r="J94" s="39">
        <f>'F16 Kpkd 5'!F57</f>
        <v>29758.666666666668</v>
      </c>
      <c r="K94" s="39">
        <f>'F16 Kpkd 5'!G57</f>
        <v>0</v>
      </c>
      <c r="L94" s="39">
        <f>'F16 Kpkd 5'!E79</f>
        <v>147878.85572139302</v>
      </c>
      <c r="M94" s="39">
        <f>'F16 Kpkd 5'!F79</f>
        <v>29758.666666666668</v>
      </c>
      <c r="N94" s="39">
        <f>'F16 Kpkd 5'!G79</f>
        <v>0</v>
      </c>
      <c r="O94" s="39">
        <f>'F16 Kpkd 5'!E101</f>
        <v>147878.85572139302</v>
      </c>
      <c r="P94" s="39">
        <f>'F16 Kpkd 5'!F101</f>
        <v>29758.666666666668</v>
      </c>
      <c r="Q94" s="39">
        <f>'F16 Kpkd 5'!G101</f>
        <v>0</v>
      </c>
    </row>
    <row r="95" spans="2:17" x14ac:dyDescent="0.25">
      <c r="B95" s="42" t="s">
        <v>23</v>
      </c>
      <c r="C95" s="39">
        <f>'F16 Kpkd 5'!E14</f>
        <v>148612.18905472642</v>
      </c>
      <c r="D95" s="39">
        <f>'F16 Kpkd 5'!F14</f>
        <v>29758.666666666668</v>
      </c>
      <c r="E95" s="39">
        <f>'F16 Kpkd 5'!G14</f>
        <v>0</v>
      </c>
      <c r="F95" s="39">
        <f>'F16 Kpkd 5'!E36</f>
        <v>148612.18905472642</v>
      </c>
      <c r="G95" s="39">
        <f>'F16 Kpkd 5'!F36</f>
        <v>29758.666666666668</v>
      </c>
      <c r="H95" s="39">
        <f>'F16 Kpkd 5'!G36</f>
        <v>0</v>
      </c>
      <c r="I95" s="39">
        <f>'F16 Kpkd 5'!E58</f>
        <v>147878.85572139302</v>
      </c>
      <c r="J95" s="39">
        <f>'F16 Kpkd 5'!F58</f>
        <v>29758.666666666668</v>
      </c>
      <c r="K95" s="39">
        <f>'F16 Kpkd 5'!G58</f>
        <v>0</v>
      </c>
      <c r="L95" s="39">
        <f>'F16 Kpkd 5'!E80</f>
        <v>147878.85572139302</v>
      </c>
      <c r="M95" s="39">
        <f>'F16 Kpkd 5'!F80</f>
        <v>29758.666666666668</v>
      </c>
      <c r="N95" s="39">
        <f>'F16 Kpkd 5'!G80</f>
        <v>0</v>
      </c>
      <c r="O95" s="39">
        <f>'F16 Kpkd 5'!E102</f>
        <v>147878.85572139302</v>
      </c>
      <c r="P95" s="39">
        <f>'F16 Kpkd 5'!F102</f>
        <v>29758.666666666668</v>
      </c>
      <c r="Q95" s="39">
        <f>'F16 Kpkd 5'!G102</f>
        <v>0</v>
      </c>
    </row>
    <row r="96" spans="2:17" x14ac:dyDescent="0.25">
      <c r="B96" s="42" t="s">
        <v>24</v>
      </c>
      <c r="C96" s="39">
        <f>'F16 Kpkd 5'!E15</f>
        <v>148612.18905472642</v>
      </c>
      <c r="D96" s="39">
        <f>'F16 Kpkd 5'!F15</f>
        <v>29758.666666666668</v>
      </c>
      <c r="E96" s="39">
        <f>'F16 Kpkd 5'!G15</f>
        <v>0</v>
      </c>
      <c r="F96" s="39">
        <f>'F16 Kpkd 5'!E37</f>
        <v>148612.18905472642</v>
      </c>
      <c r="G96" s="39">
        <f>'F16 Kpkd 5'!F37</f>
        <v>29758.666666666668</v>
      </c>
      <c r="H96" s="39">
        <f>'F16 Kpkd 5'!G37</f>
        <v>0</v>
      </c>
      <c r="I96" s="39">
        <f>'F16 Kpkd 5'!E59</f>
        <v>147878.85572139302</v>
      </c>
      <c r="J96" s="39">
        <f>'F16 Kpkd 5'!F59</f>
        <v>29758.666666666668</v>
      </c>
      <c r="K96" s="39">
        <f>'F16 Kpkd 5'!G59</f>
        <v>0</v>
      </c>
      <c r="L96" s="39">
        <f>'F16 Kpkd 5'!E81</f>
        <v>147878.85572139302</v>
      </c>
      <c r="M96" s="39">
        <f>'F16 Kpkd 5'!F81</f>
        <v>29758.666666666668</v>
      </c>
      <c r="N96" s="39">
        <f>'F16 Kpkd 5'!G81</f>
        <v>0</v>
      </c>
      <c r="O96" s="39">
        <f>'F16 Kpkd 5'!E103</f>
        <v>147878.85572139302</v>
      </c>
      <c r="P96" s="39">
        <f>'F16 Kpkd 5'!F103</f>
        <v>29758.666666666668</v>
      </c>
      <c r="Q96" s="39">
        <f>'F16 Kpkd 5'!G103</f>
        <v>0</v>
      </c>
    </row>
    <row r="97" spans="2:17" x14ac:dyDescent="0.25">
      <c r="B97" s="42" t="s">
        <v>25</v>
      </c>
      <c r="C97" s="39">
        <f>'F16 Kpkd 5'!E16</f>
        <v>168877.48756218908</v>
      </c>
      <c r="D97" s="39">
        <f>'F16 Kpkd 5'!F16</f>
        <v>33816.666666666664</v>
      </c>
      <c r="E97" s="39">
        <f>'F16 Kpkd 5'!G16</f>
        <v>27777.777777777777</v>
      </c>
      <c r="F97" s="39">
        <f>'F16 Kpkd 5'!E38</f>
        <v>168877.48756218908</v>
      </c>
      <c r="G97" s="39">
        <f>'F16 Kpkd 5'!F38</f>
        <v>33816.666666666664</v>
      </c>
      <c r="H97" s="39">
        <f>'F16 Kpkd 5'!G38</f>
        <v>27777.777777777777</v>
      </c>
      <c r="I97" s="39">
        <f>'F16 Kpkd 5'!E60</f>
        <v>168044.15422885571</v>
      </c>
      <c r="J97" s="39">
        <f>'F16 Kpkd 5'!F60</f>
        <v>33816.666666666664</v>
      </c>
      <c r="K97" s="39">
        <f>'F16 Kpkd 5'!G60</f>
        <v>27777.777777777777</v>
      </c>
      <c r="L97" s="39">
        <f>'F16 Kpkd 5'!E82</f>
        <v>168044.15422885571</v>
      </c>
      <c r="M97" s="39">
        <f>'F16 Kpkd 5'!F82</f>
        <v>33816.666666666664</v>
      </c>
      <c r="N97" s="39">
        <f>'F16 Kpkd 5'!G82</f>
        <v>27777.777777777777</v>
      </c>
      <c r="O97" s="39">
        <f>'F16 Kpkd 5'!E104</f>
        <v>168044.15422885571</v>
      </c>
      <c r="P97" s="39">
        <f>'F16 Kpkd 5'!F104</f>
        <v>33816.666666666664</v>
      </c>
      <c r="Q97" s="39">
        <f>'F16 Kpkd 5'!G104</f>
        <v>27777.777777777777</v>
      </c>
    </row>
    <row r="98" spans="2:17" x14ac:dyDescent="0.25">
      <c r="B98" s="42" t="s">
        <v>26</v>
      </c>
      <c r="C98" s="39">
        <f>'F16 Kpkd 5'!E17</f>
        <v>168877.48756218908</v>
      </c>
      <c r="D98" s="39">
        <f>'F16 Kpkd 5'!F17</f>
        <v>33816.666666666664</v>
      </c>
      <c r="E98" s="39">
        <f>'F16 Kpkd 5'!G17</f>
        <v>27777.777777777777</v>
      </c>
      <c r="F98" s="39">
        <f>'F16 Kpkd 5'!E39</f>
        <v>168877.48756218908</v>
      </c>
      <c r="G98" s="39">
        <f>'F16 Kpkd 5'!F39</f>
        <v>33816.666666666664</v>
      </c>
      <c r="H98" s="39">
        <f>'F16 Kpkd 5'!G39</f>
        <v>27777.777777777777</v>
      </c>
      <c r="I98" s="39">
        <f>'F16 Kpkd 5'!E61</f>
        <v>168044.15422885571</v>
      </c>
      <c r="J98" s="39">
        <f>'F16 Kpkd 5'!F61</f>
        <v>33816.666666666664</v>
      </c>
      <c r="K98" s="39">
        <f>'F16 Kpkd 5'!G61</f>
        <v>27777.777777777777</v>
      </c>
      <c r="L98" s="39">
        <f>'F16 Kpkd 5'!E83</f>
        <v>168044.15422885571</v>
      </c>
      <c r="M98" s="39">
        <f>'F16 Kpkd 5'!F83</f>
        <v>33816.666666666664</v>
      </c>
      <c r="N98" s="39">
        <f>'F16 Kpkd 5'!G83</f>
        <v>27777.777777777777</v>
      </c>
      <c r="O98" s="39">
        <f>'F16 Kpkd 5'!E105</f>
        <v>168044.15422885571</v>
      </c>
      <c r="P98" s="39">
        <f>'F16 Kpkd 5'!F105</f>
        <v>33816.666666666664</v>
      </c>
      <c r="Q98" s="39">
        <f>'F16 Kpkd 5'!G105</f>
        <v>27777.777777777777</v>
      </c>
    </row>
    <row r="99" spans="2:17" x14ac:dyDescent="0.25">
      <c r="B99" s="42" t="s">
        <v>27</v>
      </c>
      <c r="C99" s="39">
        <f>'F16 Kpkd 5'!E18</f>
        <v>168877.48756218908</v>
      </c>
      <c r="D99" s="39">
        <f>'F16 Kpkd 5'!F18</f>
        <v>33816.666666666664</v>
      </c>
      <c r="E99" s="39">
        <f>'F16 Kpkd 5'!G18</f>
        <v>27777.777777777777</v>
      </c>
      <c r="F99" s="39">
        <f>'F16 Kpkd 5'!E40</f>
        <v>168877.48756218908</v>
      </c>
      <c r="G99" s="39">
        <f>'F16 Kpkd 5'!F40</f>
        <v>33816.666666666664</v>
      </c>
      <c r="H99" s="39">
        <f>'F16 Kpkd 5'!G40</f>
        <v>27777.777777777777</v>
      </c>
      <c r="I99" s="39">
        <f>'F16 Kpkd 5'!E62</f>
        <v>168044.15422885571</v>
      </c>
      <c r="J99" s="39">
        <f>'F16 Kpkd 5'!F62</f>
        <v>33816.666666666664</v>
      </c>
      <c r="K99" s="39">
        <f>'F16 Kpkd 5'!G62</f>
        <v>27777.777777777777</v>
      </c>
      <c r="L99" s="39">
        <f>'F16 Kpkd 5'!E84</f>
        <v>168044.15422885571</v>
      </c>
      <c r="M99" s="39">
        <f>'F16 Kpkd 5'!F84</f>
        <v>33816.666666666664</v>
      </c>
      <c r="N99" s="39">
        <f>'F16 Kpkd 5'!G84</f>
        <v>27777.777777777777</v>
      </c>
      <c r="O99" s="39">
        <f>'F16 Kpkd 5'!E106</f>
        <v>168044.15422885571</v>
      </c>
      <c r="P99" s="39">
        <f>'F16 Kpkd 5'!F106</f>
        <v>33816.666666666664</v>
      </c>
      <c r="Q99" s="39">
        <f>'F16 Kpkd 5'!G106</f>
        <v>27777.777777777777</v>
      </c>
    </row>
    <row r="100" spans="2:17" x14ac:dyDescent="0.25">
      <c r="B100" s="42" t="s">
        <v>28</v>
      </c>
      <c r="C100" s="39">
        <f>'F16 Kpkd 5'!E19</f>
        <v>189142.7860696518</v>
      </c>
      <c r="D100" s="39">
        <f>'F16 Kpkd 5'!F19</f>
        <v>37874.666666666672</v>
      </c>
      <c r="E100" s="39">
        <f>'F16 Kpkd 5'!G19</f>
        <v>27777.777777777777</v>
      </c>
      <c r="F100" s="39">
        <f>'F16 Kpkd 5'!E41</f>
        <v>189142.7860696518</v>
      </c>
      <c r="G100" s="39">
        <f>'F16 Kpkd 5'!F41</f>
        <v>37874.666666666672</v>
      </c>
      <c r="H100" s="39">
        <f>'F16 Kpkd 5'!G41</f>
        <v>27777.777777777777</v>
      </c>
      <c r="I100" s="39">
        <f>'F16 Kpkd 5'!E63</f>
        <v>188209.45273631843</v>
      </c>
      <c r="J100" s="39">
        <f>'F16 Kpkd 5'!F63</f>
        <v>37874.666666666672</v>
      </c>
      <c r="K100" s="39">
        <f>'F16 Kpkd 5'!G63</f>
        <v>27777.777777777777</v>
      </c>
      <c r="L100" s="39">
        <f>'F16 Kpkd 5'!E85</f>
        <v>188209.45273631843</v>
      </c>
      <c r="M100" s="39">
        <f>'F16 Kpkd 5'!F85</f>
        <v>37874.666666666672</v>
      </c>
      <c r="N100" s="39">
        <f>'F16 Kpkd 5'!G85</f>
        <v>27777.777777777777</v>
      </c>
      <c r="O100" s="39">
        <f>'F16 Kpkd 5'!E107</f>
        <v>188209.45273631843</v>
      </c>
      <c r="P100" s="39">
        <f>'F16 Kpkd 5'!F107</f>
        <v>37874.666666666672</v>
      </c>
      <c r="Q100" s="39">
        <f>'F16 Kpkd 5'!G107</f>
        <v>27777.777777777777</v>
      </c>
    </row>
    <row r="101" spans="2:17" x14ac:dyDescent="0.25">
      <c r="B101" s="42" t="s">
        <v>29</v>
      </c>
      <c r="C101" s="39">
        <f>'F16 Kpkd 5'!E20</f>
        <v>189142.7860696518</v>
      </c>
      <c r="D101" s="39">
        <f>'F16 Kpkd 5'!F20</f>
        <v>37874.666666666672</v>
      </c>
      <c r="E101" s="39">
        <f>'F16 Kpkd 5'!G20</f>
        <v>27777.777777777777</v>
      </c>
      <c r="F101" s="39">
        <f>'F16 Kpkd 5'!E42</f>
        <v>189142.7860696518</v>
      </c>
      <c r="G101" s="39">
        <f>'F16 Kpkd 5'!F42</f>
        <v>37874.666666666672</v>
      </c>
      <c r="H101" s="39">
        <f>'F16 Kpkd 5'!G42</f>
        <v>27777.777777777777</v>
      </c>
      <c r="I101" s="39">
        <f>'F16 Kpkd 5'!E64</f>
        <v>188209.45273631843</v>
      </c>
      <c r="J101" s="39">
        <f>'F16 Kpkd 5'!F64</f>
        <v>37874.666666666672</v>
      </c>
      <c r="K101" s="39">
        <f>'F16 Kpkd 5'!G64</f>
        <v>27777.777777777777</v>
      </c>
      <c r="L101" s="39">
        <f>'F16 Kpkd 5'!E86</f>
        <v>188209.45273631843</v>
      </c>
      <c r="M101" s="39">
        <f>'F16 Kpkd 5'!F86</f>
        <v>37874.666666666672</v>
      </c>
      <c r="N101" s="39">
        <f>'F16 Kpkd 5'!G86</f>
        <v>27777.777777777777</v>
      </c>
      <c r="O101" s="39">
        <f>'F16 Kpkd 5'!E108</f>
        <v>188209.45273631843</v>
      </c>
      <c r="P101" s="39">
        <f>'F16 Kpkd 5'!F108</f>
        <v>37874.666666666672</v>
      </c>
      <c r="Q101" s="39">
        <f>'F16 Kpkd 5'!G108</f>
        <v>27777.777777777777</v>
      </c>
    </row>
    <row r="102" spans="2:17" x14ac:dyDescent="0.25">
      <c r="B102" s="42" t="s">
        <v>30</v>
      </c>
      <c r="C102" s="39">
        <f>'F16 Kpkd 5'!E21</f>
        <v>189142.7860696518</v>
      </c>
      <c r="D102" s="39">
        <f>'F16 Kpkd 5'!F21</f>
        <v>37874.666666666672</v>
      </c>
      <c r="E102" s="39">
        <f>'F16 Kpkd 5'!G21</f>
        <v>27777.777777777777</v>
      </c>
      <c r="F102" s="39">
        <f>'F16 Kpkd 5'!E43</f>
        <v>189142.7860696518</v>
      </c>
      <c r="G102" s="39">
        <f>'F16 Kpkd 5'!F43</f>
        <v>37874.666666666672</v>
      </c>
      <c r="H102" s="39">
        <f>'F16 Kpkd 5'!G43</f>
        <v>27777.777777777777</v>
      </c>
      <c r="I102" s="39">
        <f>'F16 Kpkd 5'!E65</f>
        <v>188209.45273631843</v>
      </c>
      <c r="J102" s="39">
        <f>'F16 Kpkd 5'!F65</f>
        <v>37874.666666666672</v>
      </c>
      <c r="K102" s="39">
        <f>'F16 Kpkd 5'!G65</f>
        <v>27777.777777777777</v>
      </c>
      <c r="L102" s="39">
        <f>'F16 Kpkd 5'!E87</f>
        <v>188209.45273631843</v>
      </c>
      <c r="M102" s="39">
        <f>'F16 Kpkd 5'!F87</f>
        <v>37874.666666666672</v>
      </c>
      <c r="N102" s="39">
        <f>'F16 Kpkd 5'!G87</f>
        <v>27777.777777777777</v>
      </c>
      <c r="O102" s="39">
        <f>'F16 Kpkd 5'!E109</f>
        <v>188209.45273631843</v>
      </c>
      <c r="P102" s="39">
        <f>'F16 Kpkd 5'!F109</f>
        <v>37874.666666666672</v>
      </c>
      <c r="Q102" s="39">
        <f>'F16 Kpkd 5'!G109</f>
        <v>27777.777777777777</v>
      </c>
    </row>
    <row r="103" spans="2:17" s="31" customFormat="1" x14ac:dyDescent="0.25">
      <c r="B103" s="43" t="s">
        <v>81</v>
      </c>
      <c r="C103" s="40">
        <f>SUM(C91:C102)</f>
        <v>2026529.8507462691</v>
      </c>
      <c r="D103" s="40">
        <f t="shared" ref="D103" si="57">SUM(D91:D102)</f>
        <v>405800</v>
      </c>
      <c r="E103" s="40">
        <f t="shared" ref="E103" si="58">SUM(E91:E102)</f>
        <v>250000</v>
      </c>
      <c r="F103" s="40">
        <f t="shared" ref="F103" si="59">SUM(F91:F102)</f>
        <v>2026529.8507462691</v>
      </c>
      <c r="G103" s="40">
        <f t="shared" ref="G103" si="60">SUM(G91:G102)</f>
        <v>405800</v>
      </c>
      <c r="H103" s="40">
        <f t="shared" ref="H103" si="61">SUM(H91:H102)</f>
        <v>250000</v>
      </c>
      <c r="I103" s="40">
        <f t="shared" ref="I103" si="62">SUM(I91:I102)</f>
        <v>2016529.8507462682</v>
      </c>
      <c r="J103" s="40">
        <f t="shared" ref="J103" si="63">SUM(J91:J102)</f>
        <v>405800</v>
      </c>
      <c r="K103" s="40">
        <f t="shared" ref="K103" si="64">SUM(K91:K102)</f>
        <v>250000</v>
      </c>
      <c r="L103" s="40">
        <f t="shared" ref="L103" si="65">SUM(L91:L102)</f>
        <v>2016529.8507462682</v>
      </c>
      <c r="M103" s="40">
        <f t="shared" ref="M103" si="66">SUM(M91:M102)</f>
        <v>405800</v>
      </c>
      <c r="N103" s="40">
        <f t="shared" ref="N103" si="67">SUM(N91:N102)</f>
        <v>250000</v>
      </c>
      <c r="O103" s="40">
        <f t="shared" ref="O103" si="68">SUM(O91:O102)</f>
        <v>2016529.8507462682</v>
      </c>
      <c r="P103" s="40">
        <f t="shared" ref="P103" si="69">SUM(P91:P102)</f>
        <v>405800</v>
      </c>
      <c r="Q103" s="40">
        <f t="shared" ref="Q103" si="70">SUM(Q91:Q102)</f>
        <v>250000</v>
      </c>
    </row>
    <row r="104" spans="2:17" x14ac:dyDescent="0.25">
      <c r="C104" s="38"/>
      <c r="D104" s="38"/>
      <c r="E104" s="38"/>
      <c r="F104" s="38"/>
      <c r="G104" s="38"/>
      <c r="H104" s="38"/>
      <c r="I104" s="38"/>
      <c r="J104" s="38"/>
      <c r="K104" s="38"/>
      <c r="L104" s="38"/>
      <c r="M104" s="38"/>
      <c r="N104" s="38"/>
      <c r="O104" s="38"/>
      <c r="P104" s="38"/>
      <c r="Q104" s="38"/>
    </row>
    <row r="105" spans="2:17" x14ac:dyDescent="0.25">
      <c r="B105" s="41" t="s">
        <v>52</v>
      </c>
      <c r="C105" s="38"/>
      <c r="D105" s="38"/>
      <c r="E105" s="38"/>
      <c r="F105" s="38"/>
      <c r="G105" s="38"/>
      <c r="H105" s="38"/>
      <c r="I105" s="38"/>
      <c r="J105" s="38"/>
      <c r="K105" s="38"/>
      <c r="L105" s="38"/>
      <c r="M105" s="38"/>
      <c r="N105" s="38"/>
      <c r="O105" s="38"/>
      <c r="P105" s="38"/>
      <c r="Q105" s="50" t="s">
        <v>82</v>
      </c>
    </row>
    <row r="106" spans="2:17" x14ac:dyDescent="0.25">
      <c r="B106" s="54" t="s">
        <v>5</v>
      </c>
      <c r="C106" s="53" t="s">
        <v>76</v>
      </c>
      <c r="D106" s="53"/>
      <c r="E106" s="53"/>
      <c r="F106" s="53" t="s">
        <v>77</v>
      </c>
      <c r="G106" s="53"/>
      <c r="H106" s="53"/>
      <c r="I106" s="53" t="s">
        <v>78</v>
      </c>
      <c r="J106" s="53"/>
      <c r="K106" s="53"/>
      <c r="L106" s="53" t="s">
        <v>79</v>
      </c>
      <c r="M106" s="53"/>
      <c r="N106" s="53"/>
      <c r="O106" s="53" t="s">
        <v>80</v>
      </c>
      <c r="P106" s="53"/>
      <c r="Q106" s="53"/>
    </row>
    <row r="107" spans="2:17" x14ac:dyDescent="0.25">
      <c r="B107" s="54"/>
      <c r="C107" s="34" t="s">
        <v>40</v>
      </c>
      <c r="D107" s="34" t="s">
        <v>41</v>
      </c>
      <c r="E107" s="34" t="s">
        <v>42</v>
      </c>
      <c r="F107" s="34" t="s">
        <v>40</v>
      </c>
      <c r="G107" s="34" t="s">
        <v>41</v>
      </c>
      <c r="H107" s="34" t="s">
        <v>42</v>
      </c>
      <c r="I107" s="34" t="s">
        <v>40</v>
      </c>
      <c r="J107" s="34" t="s">
        <v>41</v>
      </c>
      <c r="K107" s="34" t="s">
        <v>42</v>
      </c>
      <c r="L107" s="34" t="s">
        <v>40</v>
      </c>
      <c r="M107" s="34" t="s">
        <v>41</v>
      </c>
      <c r="N107" s="34" t="s">
        <v>42</v>
      </c>
      <c r="O107" s="34" t="s">
        <v>40</v>
      </c>
      <c r="P107" s="34" t="s">
        <v>41</v>
      </c>
      <c r="Q107" s="34" t="s">
        <v>42</v>
      </c>
    </row>
    <row r="108" spans="2:17" x14ac:dyDescent="0.25">
      <c r="B108" s="42" t="s">
        <v>19</v>
      </c>
      <c r="C108" s="39">
        <f>'F16 Koradi 6'!E10</f>
        <v>77166.666666666657</v>
      </c>
      <c r="D108" s="39">
        <f>'F16 Koradi 6'!F10</f>
        <v>0</v>
      </c>
      <c r="E108" s="39">
        <f>'F16 Koradi 6'!G10</f>
        <v>8888.8888888888887</v>
      </c>
      <c r="F108" s="39">
        <f>'F16 Koradi 6'!E32</f>
        <v>77166.666666666657</v>
      </c>
      <c r="G108" s="39">
        <f>'F16 Koradi 6'!F32</f>
        <v>0</v>
      </c>
      <c r="H108" s="39">
        <f>'F16 Koradi 6'!G32</f>
        <v>8888.8888888888887</v>
      </c>
      <c r="I108" s="39">
        <f>'F16 Koradi 6'!E54</f>
        <v>78000</v>
      </c>
      <c r="J108" s="39">
        <f>'F16 Koradi 6'!F54</f>
        <v>0</v>
      </c>
      <c r="K108" s="39">
        <f>'F16 Koradi 6'!G54</f>
        <v>8888.8888888888887</v>
      </c>
      <c r="L108" s="39">
        <f>'F16 Koradi 6'!E76</f>
        <v>78000</v>
      </c>
      <c r="M108" s="39">
        <f>'F16 Koradi 6'!F76</f>
        <v>0</v>
      </c>
      <c r="N108" s="39">
        <f>'F16 Koradi 6'!G76</f>
        <v>8888.8888888888887</v>
      </c>
      <c r="O108" s="39">
        <f>'F16 Koradi 6'!E98</f>
        <v>78000</v>
      </c>
      <c r="P108" s="39">
        <f>'F16 Koradi 6'!F98</f>
        <v>0</v>
      </c>
      <c r="Q108" s="39">
        <f>'F16 Koradi 6'!G98</f>
        <v>8888.8888888888887</v>
      </c>
    </row>
    <row r="109" spans="2:17" x14ac:dyDescent="0.25">
      <c r="B109" s="42" t="s">
        <v>20</v>
      </c>
      <c r="C109" s="39">
        <f>'F16 Koradi 6'!E11</f>
        <v>77166.666666666657</v>
      </c>
      <c r="D109" s="39">
        <f>'F16 Koradi 6'!F11</f>
        <v>0</v>
      </c>
      <c r="E109" s="39">
        <f>'F16 Koradi 6'!G11</f>
        <v>8888.8888888888887</v>
      </c>
      <c r="F109" s="39">
        <f>'F16 Koradi 6'!E33</f>
        <v>77166.666666666657</v>
      </c>
      <c r="G109" s="39">
        <f>'F16 Koradi 6'!F33</f>
        <v>0</v>
      </c>
      <c r="H109" s="39">
        <f>'F16 Koradi 6'!G33</f>
        <v>8888.8888888888887</v>
      </c>
      <c r="I109" s="39">
        <f>'F16 Koradi 6'!E55</f>
        <v>78000</v>
      </c>
      <c r="J109" s="39">
        <f>'F16 Koradi 6'!F55</f>
        <v>0</v>
      </c>
      <c r="K109" s="39">
        <f>'F16 Koradi 6'!G55</f>
        <v>8888.8888888888887</v>
      </c>
      <c r="L109" s="39">
        <f>'F16 Koradi 6'!E77</f>
        <v>78000</v>
      </c>
      <c r="M109" s="39">
        <f>'F16 Koradi 6'!F77</f>
        <v>0</v>
      </c>
      <c r="N109" s="39">
        <f>'F16 Koradi 6'!G77</f>
        <v>8888.8888888888887</v>
      </c>
      <c r="O109" s="39">
        <f>'F16 Koradi 6'!E99</f>
        <v>78000</v>
      </c>
      <c r="P109" s="39">
        <f>'F16 Koradi 6'!F99</f>
        <v>0</v>
      </c>
      <c r="Q109" s="39">
        <f>'F16 Koradi 6'!G99</f>
        <v>8888.8888888888887</v>
      </c>
    </row>
    <row r="110" spans="2:17" x14ac:dyDescent="0.25">
      <c r="B110" s="42" t="s">
        <v>21</v>
      </c>
      <c r="C110" s="39">
        <f>'F16 Koradi 6'!E12</f>
        <v>77166.666666666657</v>
      </c>
      <c r="D110" s="39">
        <f>'F16 Koradi 6'!F12</f>
        <v>0</v>
      </c>
      <c r="E110" s="39">
        <f>'F16 Koradi 6'!G12</f>
        <v>8888.8888888888887</v>
      </c>
      <c r="F110" s="39">
        <f>'F16 Koradi 6'!E34</f>
        <v>77166.666666666657</v>
      </c>
      <c r="G110" s="39">
        <f>'F16 Koradi 6'!F34</f>
        <v>0</v>
      </c>
      <c r="H110" s="39">
        <f>'F16 Koradi 6'!G34</f>
        <v>8888.8888888888887</v>
      </c>
      <c r="I110" s="39">
        <f>'F16 Koradi 6'!E56</f>
        <v>78000</v>
      </c>
      <c r="J110" s="39">
        <f>'F16 Koradi 6'!F56</f>
        <v>0</v>
      </c>
      <c r="K110" s="39">
        <f>'F16 Koradi 6'!G56</f>
        <v>8888.8888888888887</v>
      </c>
      <c r="L110" s="39">
        <f>'F16 Koradi 6'!E78</f>
        <v>78000</v>
      </c>
      <c r="M110" s="39">
        <f>'F16 Koradi 6'!F78</f>
        <v>0</v>
      </c>
      <c r="N110" s="39">
        <f>'F16 Koradi 6'!G78</f>
        <v>8888.8888888888887</v>
      </c>
      <c r="O110" s="39">
        <f>'F16 Koradi 6'!E100</f>
        <v>78000</v>
      </c>
      <c r="P110" s="39">
        <f>'F16 Koradi 6'!F100</f>
        <v>0</v>
      </c>
      <c r="Q110" s="39">
        <f>'F16 Koradi 6'!G100</f>
        <v>8888.8888888888887</v>
      </c>
    </row>
    <row r="111" spans="2:17" x14ac:dyDescent="0.25">
      <c r="B111" s="42" t="s">
        <v>22</v>
      </c>
      <c r="C111" s="39">
        <f>'F16 Koradi 6'!E13</f>
        <v>67906.666666666657</v>
      </c>
      <c r="D111" s="39">
        <f>'F16 Koradi 6'!F13</f>
        <v>0</v>
      </c>
      <c r="E111" s="39">
        <f>'F16 Koradi 6'!G13</f>
        <v>0</v>
      </c>
      <c r="F111" s="39">
        <f>'F16 Koradi 6'!E35</f>
        <v>67906.666666666657</v>
      </c>
      <c r="G111" s="39">
        <f>'F16 Koradi 6'!F35</f>
        <v>0</v>
      </c>
      <c r="H111" s="39">
        <f>'F16 Koradi 6'!G35</f>
        <v>0</v>
      </c>
      <c r="I111" s="39">
        <f>'F16 Koradi 6'!E57</f>
        <v>68640</v>
      </c>
      <c r="J111" s="39">
        <f>'F16 Koradi 6'!F57</f>
        <v>0</v>
      </c>
      <c r="K111" s="39">
        <f>'F16 Koradi 6'!G57</f>
        <v>0</v>
      </c>
      <c r="L111" s="39">
        <f>'F16 Koradi 6'!E79</f>
        <v>68640</v>
      </c>
      <c r="M111" s="39">
        <f>'F16 Koradi 6'!F79</f>
        <v>0</v>
      </c>
      <c r="N111" s="39">
        <f>'F16 Koradi 6'!G79</f>
        <v>0</v>
      </c>
      <c r="O111" s="39">
        <f>'F16 Koradi 6'!E101</f>
        <v>68640</v>
      </c>
      <c r="P111" s="39">
        <f>'F16 Koradi 6'!F101</f>
        <v>0</v>
      </c>
      <c r="Q111" s="39">
        <f>'F16 Koradi 6'!G101</f>
        <v>0</v>
      </c>
    </row>
    <row r="112" spans="2:17" x14ac:dyDescent="0.25">
      <c r="B112" s="42" t="s">
        <v>23</v>
      </c>
      <c r="C112" s="39">
        <f>'F16 Koradi 6'!E14</f>
        <v>67906.666666666657</v>
      </c>
      <c r="D112" s="39">
        <f>'F16 Koradi 6'!F14</f>
        <v>0</v>
      </c>
      <c r="E112" s="39">
        <f>'F16 Koradi 6'!G14</f>
        <v>0</v>
      </c>
      <c r="F112" s="39">
        <f>'F16 Koradi 6'!E36</f>
        <v>67906.666666666657</v>
      </c>
      <c r="G112" s="39">
        <f>'F16 Koradi 6'!F36</f>
        <v>0</v>
      </c>
      <c r="H112" s="39">
        <f>'F16 Koradi 6'!G36</f>
        <v>0</v>
      </c>
      <c r="I112" s="39">
        <f>'F16 Koradi 6'!E58</f>
        <v>68640</v>
      </c>
      <c r="J112" s="39">
        <f>'F16 Koradi 6'!F58</f>
        <v>0</v>
      </c>
      <c r="K112" s="39">
        <f>'F16 Koradi 6'!G58</f>
        <v>0</v>
      </c>
      <c r="L112" s="39">
        <f>'F16 Koradi 6'!E80</f>
        <v>68640</v>
      </c>
      <c r="M112" s="39">
        <f>'F16 Koradi 6'!F80</f>
        <v>0</v>
      </c>
      <c r="N112" s="39">
        <f>'F16 Koradi 6'!G80</f>
        <v>0</v>
      </c>
      <c r="O112" s="39">
        <f>'F16 Koradi 6'!E102</f>
        <v>68640</v>
      </c>
      <c r="P112" s="39">
        <f>'F16 Koradi 6'!F102</f>
        <v>0</v>
      </c>
      <c r="Q112" s="39">
        <f>'F16 Koradi 6'!G102</f>
        <v>0</v>
      </c>
    </row>
    <row r="113" spans="2:17" x14ac:dyDescent="0.25">
      <c r="B113" s="42" t="s">
        <v>24</v>
      </c>
      <c r="C113" s="39">
        <f>'F16 Koradi 6'!E15</f>
        <v>67906.666666666657</v>
      </c>
      <c r="D113" s="39">
        <f>'F16 Koradi 6'!F15</f>
        <v>0</v>
      </c>
      <c r="E113" s="39">
        <f>'F16 Koradi 6'!G15</f>
        <v>0</v>
      </c>
      <c r="F113" s="39">
        <f>'F16 Koradi 6'!E37</f>
        <v>67906.666666666657</v>
      </c>
      <c r="G113" s="39">
        <f>'F16 Koradi 6'!F37</f>
        <v>0</v>
      </c>
      <c r="H113" s="39">
        <f>'F16 Koradi 6'!G37</f>
        <v>0</v>
      </c>
      <c r="I113" s="39">
        <f>'F16 Koradi 6'!E59</f>
        <v>68640</v>
      </c>
      <c r="J113" s="39">
        <f>'F16 Koradi 6'!F59</f>
        <v>0</v>
      </c>
      <c r="K113" s="39">
        <f>'F16 Koradi 6'!G59</f>
        <v>0</v>
      </c>
      <c r="L113" s="39">
        <f>'F16 Koradi 6'!E81</f>
        <v>68640</v>
      </c>
      <c r="M113" s="39">
        <f>'F16 Koradi 6'!F81</f>
        <v>0</v>
      </c>
      <c r="N113" s="39">
        <f>'F16 Koradi 6'!G81</f>
        <v>0</v>
      </c>
      <c r="O113" s="39">
        <f>'F16 Koradi 6'!E103</f>
        <v>68640</v>
      </c>
      <c r="P113" s="39">
        <f>'F16 Koradi 6'!F103</f>
        <v>0</v>
      </c>
      <c r="Q113" s="39">
        <f>'F16 Koradi 6'!G103</f>
        <v>0</v>
      </c>
    </row>
    <row r="114" spans="2:17" x14ac:dyDescent="0.25">
      <c r="B114" s="42" t="s">
        <v>25</v>
      </c>
      <c r="C114" s="39">
        <f>'F16 Koradi 6'!E16</f>
        <v>77166.666666666657</v>
      </c>
      <c r="D114" s="39">
        <f>'F16 Koradi 6'!F16</f>
        <v>0</v>
      </c>
      <c r="E114" s="39">
        <f>'F16 Koradi 6'!G16</f>
        <v>8888.8888888888887</v>
      </c>
      <c r="F114" s="39">
        <f>'F16 Koradi 6'!E38</f>
        <v>77166.666666666657</v>
      </c>
      <c r="G114" s="39">
        <f>'F16 Koradi 6'!F38</f>
        <v>0</v>
      </c>
      <c r="H114" s="39">
        <f>'F16 Koradi 6'!G38</f>
        <v>8888.8888888888887</v>
      </c>
      <c r="I114" s="39">
        <f>'F16 Koradi 6'!E60</f>
        <v>78000</v>
      </c>
      <c r="J114" s="39">
        <f>'F16 Koradi 6'!F60</f>
        <v>0</v>
      </c>
      <c r="K114" s="39">
        <f>'F16 Koradi 6'!G60</f>
        <v>8888.8888888888887</v>
      </c>
      <c r="L114" s="39">
        <f>'F16 Koradi 6'!E82</f>
        <v>78000</v>
      </c>
      <c r="M114" s="39">
        <f>'F16 Koradi 6'!F82</f>
        <v>0</v>
      </c>
      <c r="N114" s="39">
        <f>'F16 Koradi 6'!G82</f>
        <v>8888.8888888888887</v>
      </c>
      <c r="O114" s="39">
        <f>'F16 Koradi 6'!E104</f>
        <v>78000</v>
      </c>
      <c r="P114" s="39">
        <f>'F16 Koradi 6'!F104</f>
        <v>0</v>
      </c>
      <c r="Q114" s="39">
        <f>'F16 Koradi 6'!G104</f>
        <v>8888.8888888888887</v>
      </c>
    </row>
    <row r="115" spans="2:17" x14ac:dyDescent="0.25">
      <c r="B115" s="42" t="s">
        <v>26</v>
      </c>
      <c r="C115" s="39">
        <f>'F16 Koradi 6'!E17</f>
        <v>77166.666666666657</v>
      </c>
      <c r="D115" s="39">
        <f>'F16 Koradi 6'!F17</f>
        <v>0</v>
      </c>
      <c r="E115" s="39">
        <f>'F16 Koradi 6'!G17</f>
        <v>8888.8888888888887</v>
      </c>
      <c r="F115" s="39">
        <f>'F16 Koradi 6'!E39</f>
        <v>77166.666666666657</v>
      </c>
      <c r="G115" s="39">
        <f>'F16 Koradi 6'!F39</f>
        <v>0</v>
      </c>
      <c r="H115" s="39">
        <f>'F16 Koradi 6'!G39</f>
        <v>8888.8888888888887</v>
      </c>
      <c r="I115" s="39">
        <f>'F16 Koradi 6'!E61</f>
        <v>78000</v>
      </c>
      <c r="J115" s="39">
        <f>'F16 Koradi 6'!F61</f>
        <v>0</v>
      </c>
      <c r="K115" s="39">
        <f>'F16 Koradi 6'!G61</f>
        <v>8888.8888888888887</v>
      </c>
      <c r="L115" s="39">
        <f>'F16 Koradi 6'!E83</f>
        <v>78000</v>
      </c>
      <c r="M115" s="39">
        <f>'F16 Koradi 6'!F83</f>
        <v>0</v>
      </c>
      <c r="N115" s="39">
        <f>'F16 Koradi 6'!G83</f>
        <v>8888.8888888888887</v>
      </c>
      <c r="O115" s="39">
        <f>'F16 Koradi 6'!E105</f>
        <v>78000</v>
      </c>
      <c r="P115" s="39">
        <f>'F16 Koradi 6'!F105</f>
        <v>0</v>
      </c>
      <c r="Q115" s="39">
        <f>'F16 Koradi 6'!G105</f>
        <v>8888.8888888888887</v>
      </c>
    </row>
    <row r="116" spans="2:17" x14ac:dyDescent="0.25">
      <c r="B116" s="42" t="s">
        <v>27</v>
      </c>
      <c r="C116" s="39">
        <f>'F16 Koradi 6'!E18</f>
        <v>77166.666666666657</v>
      </c>
      <c r="D116" s="39">
        <f>'F16 Koradi 6'!F18</f>
        <v>0</v>
      </c>
      <c r="E116" s="39">
        <f>'F16 Koradi 6'!G18</f>
        <v>8888.8888888888887</v>
      </c>
      <c r="F116" s="39">
        <f>'F16 Koradi 6'!E40</f>
        <v>77166.666666666657</v>
      </c>
      <c r="G116" s="39">
        <f>'F16 Koradi 6'!F40</f>
        <v>0</v>
      </c>
      <c r="H116" s="39">
        <f>'F16 Koradi 6'!G40</f>
        <v>8888.8888888888887</v>
      </c>
      <c r="I116" s="39">
        <f>'F16 Koradi 6'!E62</f>
        <v>78000</v>
      </c>
      <c r="J116" s="39">
        <f>'F16 Koradi 6'!F62</f>
        <v>0</v>
      </c>
      <c r="K116" s="39">
        <f>'F16 Koradi 6'!G62</f>
        <v>8888.8888888888887</v>
      </c>
      <c r="L116" s="39">
        <f>'F16 Koradi 6'!E84</f>
        <v>78000</v>
      </c>
      <c r="M116" s="39">
        <f>'F16 Koradi 6'!F84</f>
        <v>0</v>
      </c>
      <c r="N116" s="39">
        <f>'F16 Koradi 6'!G84</f>
        <v>8888.8888888888887</v>
      </c>
      <c r="O116" s="39">
        <f>'F16 Koradi 6'!E106</f>
        <v>78000</v>
      </c>
      <c r="P116" s="39">
        <f>'F16 Koradi 6'!F106</f>
        <v>0</v>
      </c>
      <c r="Q116" s="39">
        <f>'F16 Koradi 6'!G106</f>
        <v>8888.8888888888887</v>
      </c>
    </row>
    <row r="117" spans="2:17" x14ac:dyDescent="0.25">
      <c r="B117" s="42" t="s">
        <v>28</v>
      </c>
      <c r="C117" s="39">
        <f>'F16 Koradi 6'!E19</f>
        <v>86426.666666666672</v>
      </c>
      <c r="D117" s="39">
        <f>'F16 Koradi 6'!F19</f>
        <v>0</v>
      </c>
      <c r="E117" s="39">
        <f>'F16 Koradi 6'!G19</f>
        <v>8888.8888888888887</v>
      </c>
      <c r="F117" s="39">
        <f>'F16 Koradi 6'!E41</f>
        <v>86426.666666666672</v>
      </c>
      <c r="G117" s="39">
        <f>'F16 Koradi 6'!F41</f>
        <v>0</v>
      </c>
      <c r="H117" s="39">
        <f>'F16 Koradi 6'!G41</f>
        <v>8888.8888888888887</v>
      </c>
      <c r="I117" s="39">
        <f>'F16 Koradi 6'!E63</f>
        <v>87360.000000000015</v>
      </c>
      <c r="J117" s="39">
        <f>'F16 Koradi 6'!F63</f>
        <v>0</v>
      </c>
      <c r="K117" s="39">
        <f>'F16 Koradi 6'!G63</f>
        <v>8888.8888888888887</v>
      </c>
      <c r="L117" s="39">
        <f>'F16 Koradi 6'!E85</f>
        <v>87360.000000000015</v>
      </c>
      <c r="M117" s="39">
        <f>'F16 Koradi 6'!F85</f>
        <v>0</v>
      </c>
      <c r="N117" s="39">
        <f>'F16 Koradi 6'!G85</f>
        <v>8888.8888888888887</v>
      </c>
      <c r="O117" s="39">
        <f>'F16 Koradi 6'!E107</f>
        <v>87360.000000000015</v>
      </c>
      <c r="P117" s="39">
        <f>'F16 Koradi 6'!F107</f>
        <v>0</v>
      </c>
      <c r="Q117" s="39">
        <f>'F16 Koradi 6'!G107</f>
        <v>8888.8888888888887</v>
      </c>
    </row>
    <row r="118" spans="2:17" x14ac:dyDescent="0.25">
      <c r="B118" s="42" t="s">
        <v>29</v>
      </c>
      <c r="C118" s="39">
        <f>'F16 Koradi 6'!E20</f>
        <v>86426.666666666672</v>
      </c>
      <c r="D118" s="39">
        <f>'F16 Koradi 6'!F20</f>
        <v>0</v>
      </c>
      <c r="E118" s="39">
        <f>'F16 Koradi 6'!G20</f>
        <v>8888.8888888888887</v>
      </c>
      <c r="F118" s="39">
        <f>'F16 Koradi 6'!E42</f>
        <v>86426.666666666672</v>
      </c>
      <c r="G118" s="39">
        <f>'F16 Koradi 6'!F42</f>
        <v>0</v>
      </c>
      <c r="H118" s="39">
        <f>'F16 Koradi 6'!G42</f>
        <v>8888.8888888888887</v>
      </c>
      <c r="I118" s="39">
        <f>'F16 Koradi 6'!E64</f>
        <v>87360.000000000015</v>
      </c>
      <c r="J118" s="39">
        <f>'F16 Koradi 6'!F64</f>
        <v>0</v>
      </c>
      <c r="K118" s="39">
        <f>'F16 Koradi 6'!G64</f>
        <v>8888.8888888888887</v>
      </c>
      <c r="L118" s="39">
        <f>'F16 Koradi 6'!E86</f>
        <v>87360.000000000015</v>
      </c>
      <c r="M118" s="39">
        <f>'F16 Koradi 6'!F86</f>
        <v>0</v>
      </c>
      <c r="N118" s="39">
        <f>'F16 Koradi 6'!G86</f>
        <v>8888.8888888888887</v>
      </c>
      <c r="O118" s="39">
        <f>'F16 Koradi 6'!E108</f>
        <v>87360.000000000015</v>
      </c>
      <c r="P118" s="39">
        <f>'F16 Koradi 6'!F108</f>
        <v>0</v>
      </c>
      <c r="Q118" s="39">
        <f>'F16 Koradi 6'!G108</f>
        <v>8888.8888888888887</v>
      </c>
    </row>
    <row r="119" spans="2:17" x14ac:dyDescent="0.25">
      <c r="B119" s="42" t="s">
        <v>30</v>
      </c>
      <c r="C119" s="39">
        <f>'F16 Koradi 6'!E21</f>
        <v>86426.666666666672</v>
      </c>
      <c r="D119" s="39">
        <f>'F16 Koradi 6'!F21</f>
        <v>0</v>
      </c>
      <c r="E119" s="39">
        <f>'F16 Koradi 6'!G21</f>
        <v>8888.8888888888887</v>
      </c>
      <c r="F119" s="39">
        <f>'F16 Koradi 6'!E43</f>
        <v>86426.666666666672</v>
      </c>
      <c r="G119" s="39">
        <f>'F16 Koradi 6'!F43</f>
        <v>0</v>
      </c>
      <c r="H119" s="39">
        <f>'F16 Koradi 6'!G43</f>
        <v>8888.8888888888887</v>
      </c>
      <c r="I119" s="39">
        <f>'F16 Koradi 6'!E65</f>
        <v>87360.000000000015</v>
      </c>
      <c r="J119" s="39">
        <f>'F16 Koradi 6'!F65</f>
        <v>0</v>
      </c>
      <c r="K119" s="39">
        <f>'F16 Koradi 6'!G65</f>
        <v>8888.8888888888887</v>
      </c>
      <c r="L119" s="39">
        <f>'F16 Koradi 6'!E87</f>
        <v>87360.000000000015</v>
      </c>
      <c r="M119" s="39">
        <f>'F16 Koradi 6'!F87</f>
        <v>0</v>
      </c>
      <c r="N119" s="39">
        <f>'F16 Koradi 6'!G87</f>
        <v>8888.8888888888887</v>
      </c>
      <c r="O119" s="39">
        <f>'F16 Koradi 6'!E109</f>
        <v>87360.000000000015</v>
      </c>
      <c r="P119" s="39">
        <f>'F16 Koradi 6'!F109</f>
        <v>0</v>
      </c>
      <c r="Q119" s="39">
        <f>'F16 Koradi 6'!G109</f>
        <v>8888.8888888888887</v>
      </c>
    </row>
    <row r="120" spans="2:17" x14ac:dyDescent="0.25">
      <c r="B120" s="43" t="s">
        <v>81</v>
      </c>
      <c r="C120" s="40">
        <f>SUM(C108:C119)</f>
        <v>925999.99999999965</v>
      </c>
      <c r="D120" s="40">
        <f t="shared" ref="D120" si="71">SUM(D108:D119)</f>
        <v>0</v>
      </c>
      <c r="E120" s="40">
        <f t="shared" ref="E120" si="72">SUM(E108:E119)</f>
        <v>80000</v>
      </c>
      <c r="F120" s="40">
        <f t="shared" ref="F120" si="73">SUM(F108:F119)</f>
        <v>925999.99999999965</v>
      </c>
      <c r="G120" s="40">
        <f t="shared" ref="G120" si="74">SUM(G108:G119)</f>
        <v>0</v>
      </c>
      <c r="H120" s="40">
        <f t="shared" ref="H120" si="75">SUM(H108:H119)</f>
        <v>80000</v>
      </c>
      <c r="I120" s="40">
        <f t="shared" ref="I120" si="76">SUM(I108:I119)</f>
        <v>936000</v>
      </c>
      <c r="J120" s="40">
        <f t="shared" ref="J120" si="77">SUM(J108:J119)</f>
        <v>0</v>
      </c>
      <c r="K120" s="40">
        <f t="shared" ref="K120" si="78">SUM(K108:K119)</f>
        <v>80000</v>
      </c>
      <c r="L120" s="40">
        <f t="shared" ref="L120" si="79">SUM(L108:L119)</f>
        <v>936000</v>
      </c>
      <c r="M120" s="40">
        <f t="shared" ref="M120" si="80">SUM(M108:M119)</f>
        <v>0</v>
      </c>
      <c r="N120" s="40">
        <f t="shared" ref="N120" si="81">SUM(N108:N119)</f>
        <v>80000</v>
      </c>
      <c r="O120" s="40">
        <f t="shared" ref="O120" si="82">SUM(O108:O119)</f>
        <v>936000</v>
      </c>
      <c r="P120" s="40">
        <f t="shared" ref="P120" si="83">SUM(P108:P119)</f>
        <v>0</v>
      </c>
      <c r="Q120" s="40">
        <f t="shared" ref="Q120" si="84">SUM(Q108:Q119)</f>
        <v>80000</v>
      </c>
    </row>
    <row r="121" spans="2:17" x14ac:dyDescent="0.25">
      <c r="C121" s="38"/>
      <c r="D121" s="38"/>
      <c r="E121" s="38"/>
      <c r="F121" s="38"/>
      <c r="G121" s="38"/>
      <c r="H121" s="38"/>
      <c r="I121" s="38"/>
      <c r="J121" s="38"/>
      <c r="K121" s="38"/>
      <c r="L121" s="38"/>
      <c r="M121" s="38"/>
      <c r="N121" s="38"/>
      <c r="O121" s="38"/>
      <c r="P121" s="38"/>
      <c r="Q121" s="38"/>
    </row>
    <row r="122" spans="2:17" x14ac:dyDescent="0.25">
      <c r="B122" s="41" t="s">
        <v>53</v>
      </c>
      <c r="C122" s="38"/>
      <c r="D122" s="38"/>
      <c r="E122" s="38"/>
      <c r="F122" s="38"/>
      <c r="G122" s="38"/>
      <c r="H122" s="38"/>
      <c r="I122" s="38"/>
      <c r="J122" s="38"/>
      <c r="K122" s="38"/>
      <c r="L122" s="38"/>
      <c r="M122" s="38"/>
      <c r="N122" s="38"/>
      <c r="O122" s="38"/>
      <c r="P122" s="38"/>
      <c r="Q122" s="50" t="s">
        <v>82</v>
      </c>
    </row>
    <row r="123" spans="2:17" x14ac:dyDescent="0.25">
      <c r="B123" s="54" t="s">
        <v>5</v>
      </c>
      <c r="C123" s="53" t="s">
        <v>76</v>
      </c>
      <c r="D123" s="53"/>
      <c r="E123" s="53"/>
      <c r="F123" s="53" t="s">
        <v>77</v>
      </c>
      <c r="G123" s="53"/>
      <c r="H123" s="53"/>
      <c r="I123" s="53" t="s">
        <v>78</v>
      </c>
      <c r="J123" s="53"/>
      <c r="K123" s="53"/>
      <c r="L123" s="53" t="s">
        <v>79</v>
      </c>
      <c r="M123" s="53"/>
      <c r="N123" s="53"/>
      <c r="O123" s="53" t="s">
        <v>80</v>
      </c>
      <c r="P123" s="53"/>
      <c r="Q123" s="53"/>
    </row>
    <row r="124" spans="2:17" x14ac:dyDescent="0.25">
      <c r="B124" s="54"/>
      <c r="C124" s="34" t="s">
        <v>40</v>
      </c>
      <c r="D124" s="34" t="s">
        <v>41</v>
      </c>
      <c r="E124" s="34" t="s">
        <v>42</v>
      </c>
      <c r="F124" s="34" t="s">
        <v>40</v>
      </c>
      <c r="G124" s="34" t="s">
        <v>41</v>
      </c>
      <c r="H124" s="34" t="s">
        <v>42</v>
      </c>
      <c r="I124" s="34" t="s">
        <v>40</v>
      </c>
      <c r="J124" s="34" t="s">
        <v>41</v>
      </c>
      <c r="K124" s="34" t="s">
        <v>42</v>
      </c>
      <c r="L124" s="34" t="s">
        <v>40</v>
      </c>
      <c r="M124" s="34" t="s">
        <v>41</v>
      </c>
      <c r="N124" s="34" t="s">
        <v>42</v>
      </c>
      <c r="O124" s="34" t="s">
        <v>40</v>
      </c>
      <c r="P124" s="34" t="s">
        <v>41</v>
      </c>
      <c r="Q124" s="34" t="s">
        <v>42</v>
      </c>
    </row>
    <row r="125" spans="2:17" x14ac:dyDescent="0.25">
      <c r="B125" s="42" t="s">
        <v>19</v>
      </c>
      <c r="C125" s="39">
        <f>'F16 Koradi 8,9,10'!E10</f>
        <v>70833.333333333358</v>
      </c>
      <c r="D125" s="39">
        <f>'F16 Koradi 8,9,10'!F10</f>
        <v>703983.33333333337</v>
      </c>
      <c r="E125" s="39">
        <f>'F16 Koradi 8,9,10'!G10</f>
        <v>5555.5555555555557</v>
      </c>
      <c r="F125" s="39">
        <f>'F16 Koradi 8,9,10'!E32</f>
        <v>70000.000000000015</v>
      </c>
      <c r="G125" s="39">
        <f>'F16 Koradi 8,9,10'!F32</f>
        <v>703983.33333333337</v>
      </c>
      <c r="H125" s="39">
        <f>'F16 Koradi 8,9,10'!G32</f>
        <v>5555.5555555555557</v>
      </c>
      <c r="I125" s="39">
        <f>'F16 Koradi 8,9,10'!E54</f>
        <v>107500</v>
      </c>
      <c r="J125" s="39">
        <f>'F16 Koradi 8,9,10'!F54</f>
        <v>671400.00000000012</v>
      </c>
      <c r="K125" s="39">
        <f>'F16 Koradi 8,9,10'!G54</f>
        <v>5555.5555555555557</v>
      </c>
      <c r="L125" s="39">
        <f>'F16 Koradi 8,9,10'!E76</f>
        <v>237500</v>
      </c>
      <c r="M125" s="39">
        <f>'F16 Koradi 8,9,10'!F76</f>
        <v>552466.66666666663</v>
      </c>
      <c r="N125" s="39">
        <f>'F16 Koradi 8,9,10'!G76</f>
        <v>5555.5555555555557</v>
      </c>
      <c r="O125" s="39">
        <f>'F16 Koradi 8,9,10'!E98</f>
        <v>415833.33333333343</v>
      </c>
      <c r="P125" s="39">
        <f>'F16 Koradi 8,9,10'!F98</f>
        <v>381925</v>
      </c>
      <c r="Q125" s="39">
        <f>'F16 Koradi 8,9,10'!G98</f>
        <v>5555.5555555555557</v>
      </c>
    </row>
    <row r="126" spans="2:17" x14ac:dyDescent="0.25">
      <c r="B126" s="42" t="s">
        <v>20</v>
      </c>
      <c r="C126" s="39">
        <f>'F16 Koradi 8,9,10'!E11</f>
        <v>70833.333333333358</v>
      </c>
      <c r="D126" s="39">
        <f>'F16 Koradi 8,9,10'!F11</f>
        <v>703983.33333333337</v>
      </c>
      <c r="E126" s="39">
        <f>'F16 Koradi 8,9,10'!G11</f>
        <v>5555.5555555555557</v>
      </c>
      <c r="F126" s="39">
        <f>'F16 Koradi 8,9,10'!E33</f>
        <v>70000.000000000015</v>
      </c>
      <c r="G126" s="39">
        <f>'F16 Koradi 8,9,10'!F33</f>
        <v>703983.33333333337</v>
      </c>
      <c r="H126" s="39">
        <f>'F16 Koradi 8,9,10'!G33</f>
        <v>5555.5555555555557</v>
      </c>
      <c r="I126" s="39">
        <f>'F16 Koradi 8,9,10'!E55</f>
        <v>107500</v>
      </c>
      <c r="J126" s="39">
        <f>'F16 Koradi 8,9,10'!F55</f>
        <v>671400.00000000012</v>
      </c>
      <c r="K126" s="39">
        <f>'F16 Koradi 8,9,10'!G55</f>
        <v>5555.5555555555557</v>
      </c>
      <c r="L126" s="39">
        <f>'F16 Koradi 8,9,10'!E77</f>
        <v>237500</v>
      </c>
      <c r="M126" s="39">
        <f>'F16 Koradi 8,9,10'!F77</f>
        <v>552466.66666666663</v>
      </c>
      <c r="N126" s="39">
        <f>'F16 Koradi 8,9,10'!G77</f>
        <v>5555.5555555555557</v>
      </c>
      <c r="O126" s="39">
        <f>'F16 Koradi 8,9,10'!E99</f>
        <v>415833.33333333343</v>
      </c>
      <c r="P126" s="39">
        <f>'F16 Koradi 8,9,10'!F99</f>
        <v>381925</v>
      </c>
      <c r="Q126" s="39">
        <f>'F16 Koradi 8,9,10'!G99</f>
        <v>5555.5555555555557</v>
      </c>
    </row>
    <row r="127" spans="2:17" x14ac:dyDescent="0.25">
      <c r="B127" s="42" t="s">
        <v>21</v>
      </c>
      <c r="C127" s="39">
        <f>'F16 Koradi 8,9,10'!E12</f>
        <v>70833.333333333358</v>
      </c>
      <c r="D127" s="39">
        <f>'F16 Koradi 8,9,10'!F12</f>
        <v>703983.33333333337</v>
      </c>
      <c r="E127" s="39">
        <f>'F16 Koradi 8,9,10'!G12</f>
        <v>5555.5555555555557</v>
      </c>
      <c r="F127" s="39">
        <f>'F16 Koradi 8,9,10'!E34</f>
        <v>70000.000000000015</v>
      </c>
      <c r="G127" s="39">
        <f>'F16 Koradi 8,9,10'!F34</f>
        <v>703983.33333333337</v>
      </c>
      <c r="H127" s="39">
        <f>'F16 Koradi 8,9,10'!G34</f>
        <v>5555.5555555555557</v>
      </c>
      <c r="I127" s="39">
        <f>'F16 Koradi 8,9,10'!E56</f>
        <v>107500</v>
      </c>
      <c r="J127" s="39">
        <f>'F16 Koradi 8,9,10'!F56</f>
        <v>671400.00000000012</v>
      </c>
      <c r="K127" s="39">
        <f>'F16 Koradi 8,9,10'!G56</f>
        <v>5555.5555555555557</v>
      </c>
      <c r="L127" s="39">
        <f>'F16 Koradi 8,9,10'!E78</f>
        <v>237500</v>
      </c>
      <c r="M127" s="39">
        <f>'F16 Koradi 8,9,10'!F78</f>
        <v>552466.66666666663</v>
      </c>
      <c r="N127" s="39">
        <f>'F16 Koradi 8,9,10'!G78</f>
        <v>5555.5555555555557</v>
      </c>
      <c r="O127" s="39">
        <f>'F16 Koradi 8,9,10'!E100</f>
        <v>415833.33333333343</v>
      </c>
      <c r="P127" s="39">
        <f>'F16 Koradi 8,9,10'!F100</f>
        <v>381925</v>
      </c>
      <c r="Q127" s="39">
        <f>'F16 Koradi 8,9,10'!G100</f>
        <v>5555.5555555555557</v>
      </c>
    </row>
    <row r="128" spans="2:17" x14ac:dyDescent="0.25">
      <c r="B128" s="42" t="s">
        <v>22</v>
      </c>
      <c r="C128" s="39">
        <f>'F16 Koradi 8,9,10'!E13</f>
        <v>62333.333333333365</v>
      </c>
      <c r="D128" s="39">
        <f>'F16 Koradi 8,9,10'!F13</f>
        <v>619505.33333333337</v>
      </c>
      <c r="E128" s="39">
        <f>'F16 Koradi 8,9,10'!G13</f>
        <v>0</v>
      </c>
      <c r="F128" s="39">
        <f>'F16 Koradi 8,9,10'!E35</f>
        <v>61600.000000000007</v>
      </c>
      <c r="G128" s="39">
        <f>'F16 Koradi 8,9,10'!F35</f>
        <v>619505.33333333337</v>
      </c>
      <c r="H128" s="39">
        <f>'F16 Koradi 8,9,10'!G35</f>
        <v>0</v>
      </c>
      <c r="I128" s="39">
        <f>'F16 Koradi 8,9,10'!E57</f>
        <v>94600</v>
      </c>
      <c r="J128" s="39">
        <f>'F16 Koradi 8,9,10'!F57</f>
        <v>590832.00000000012</v>
      </c>
      <c r="K128" s="39">
        <f>'F16 Koradi 8,9,10'!G57</f>
        <v>0</v>
      </c>
      <c r="L128" s="39">
        <f>'F16 Koradi 8,9,10'!E79</f>
        <v>209000</v>
      </c>
      <c r="M128" s="39">
        <f>'F16 Koradi 8,9,10'!F79</f>
        <v>486170.66666666669</v>
      </c>
      <c r="N128" s="39">
        <f>'F16 Koradi 8,9,10'!G79</f>
        <v>0</v>
      </c>
      <c r="O128" s="39">
        <f>'F16 Koradi 8,9,10'!E101</f>
        <v>365933.33333333343</v>
      </c>
      <c r="P128" s="39">
        <f>'F16 Koradi 8,9,10'!F101</f>
        <v>336094</v>
      </c>
      <c r="Q128" s="39">
        <f>'F16 Koradi 8,9,10'!G101</f>
        <v>0</v>
      </c>
    </row>
    <row r="129" spans="2:17" x14ac:dyDescent="0.25">
      <c r="B129" s="42" t="s">
        <v>23</v>
      </c>
      <c r="C129" s="39">
        <f>'F16 Koradi 8,9,10'!E14</f>
        <v>62333.333333333365</v>
      </c>
      <c r="D129" s="39">
        <f>'F16 Koradi 8,9,10'!F14</f>
        <v>619505.33333333337</v>
      </c>
      <c r="E129" s="39">
        <f>'F16 Koradi 8,9,10'!G14</f>
        <v>0</v>
      </c>
      <c r="F129" s="39">
        <f>'F16 Koradi 8,9,10'!E36</f>
        <v>61600.000000000007</v>
      </c>
      <c r="G129" s="39">
        <f>'F16 Koradi 8,9,10'!F36</f>
        <v>619505.33333333337</v>
      </c>
      <c r="H129" s="39">
        <f>'F16 Koradi 8,9,10'!G36</f>
        <v>0</v>
      </c>
      <c r="I129" s="39">
        <f>'F16 Koradi 8,9,10'!E58</f>
        <v>94600</v>
      </c>
      <c r="J129" s="39">
        <f>'F16 Koradi 8,9,10'!F58</f>
        <v>590832.00000000012</v>
      </c>
      <c r="K129" s="39">
        <f>'F16 Koradi 8,9,10'!G58</f>
        <v>0</v>
      </c>
      <c r="L129" s="39">
        <f>'F16 Koradi 8,9,10'!E80</f>
        <v>209000</v>
      </c>
      <c r="M129" s="39">
        <f>'F16 Koradi 8,9,10'!F80</f>
        <v>486170.66666666669</v>
      </c>
      <c r="N129" s="39">
        <f>'F16 Koradi 8,9,10'!G80</f>
        <v>0</v>
      </c>
      <c r="O129" s="39">
        <f>'F16 Koradi 8,9,10'!E102</f>
        <v>365933.33333333343</v>
      </c>
      <c r="P129" s="39">
        <f>'F16 Koradi 8,9,10'!F102</f>
        <v>336094</v>
      </c>
      <c r="Q129" s="39">
        <f>'F16 Koradi 8,9,10'!G102</f>
        <v>0</v>
      </c>
    </row>
    <row r="130" spans="2:17" x14ac:dyDescent="0.25">
      <c r="B130" s="42" t="s">
        <v>24</v>
      </c>
      <c r="C130" s="39">
        <f>'F16 Koradi 8,9,10'!E15</f>
        <v>62333.333333333365</v>
      </c>
      <c r="D130" s="39">
        <f>'F16 Koradi 8,9,10'!F15</f>
        <v>619505.33333333337</v>
      </c>
      <c r="E130" s="39">
        <f>'F16 Koradi 8,9,10'!G15</f>
        <v>0</v>
      </c>
      <c r="F130" s="39">
        <f>'F16 Koradi 8,9,10'!E37</f>
        <v>61600.000000000007</v>
      </c>
      <c r="G130" s="39">
        <f>'F16 Koradi 8,9,10'!F37</f>
        <v>619505.33333333337</v>
      </c>
      <c r="H130" s="39">
        <f>'F16 Koradi 8,9,10'!G37</f>
        <v>0</v>
      </c>
      <c r="I130" s="39">
        <f>'F16 Koradi 8,9,10'!E59</f>
        <v>94600</v>
      </c>
      <c r="J130" s="39">
        <f>'F16 Koradi 8,9,10'!F59</f>
        <v>590832.00000000012</v>
      </c>
      <c r="K130" s="39">
        <f>'F16 Koradi 8,9,10'!G59</f>
        <v>0</v>
      </c>
      <c r="L130" s="39">
        <f>'F16 Koradi 8,9,10'!E81</f>
        <v>209000</v>
      </c>
      <c r="M130" s="39">
        <f>'F16 Koradi 8,9,10'!F81</f>
        <v>486170.66666666669</v>
      </c>
      <c r="N130" s="39">
        <f>'F16 Koradi 8,9,10'!G81</f>
        <v>0</v>
      </c>
      <c r="O130" s="39">
        <f>'F16 Koradi 8,9,10'!E103</f>
        <v>365933.33333333343</v>
      </c>
      <c r="P130" s="39">
        <f>'F16 Koradi 8,9,10'!F103</f>
        <v>336094</v>
      </c>
      <c r="Q130" s="39">
        <f>'F16 Koradi 8,9,10'!G103</f>
        <v>0</v>
      </c>
    </row>
    <row r="131" spans="2:17" x14ac:dyDescent="0.25">
      <c r="B131" s="42" t="s">
        <v>25</v>
      </c>
      <c r="C131" s="39">
        <f>'F16 Koradi 8,9,10'!E16</f>
        <v>70833.333333333358</v>
      </c>
      <c r="D131" s="39">
        <f>'F16 Koradi 8,9,10'!F16</f>
        <v>703983.33333333337</v>
      </c>
      <c r="E131" s="39">
        <f>'F16 Koradi 8,9,10'!G16</f>
        <v>5555.5555555555557</v>
      </c>
      <c r="F131" s="39">
        <f>'F16 Koradi 8,9,10'!E38</f>
        <v>70000.000000000015</v>
      </c>
      <c r="G131" s="39">
        <f>'F16 Koradi 8,9,10'!F38</f>
        <v>703983.33333333337</v>
      </c>
      <c r="H131" s="39">
        <f>'F16 Koradi 8,9,10'!G38</f>
        <v>5555.5555555555557</v>
      </c>
      <c r="I131" s="39">
        <f>'F16 Koradi 8,9,10'!E60</f>
        <v>107500</v>
      </c>
      <c r="J131" s="39">
        <f>'F16 Koradi 8,9,10'!F60</f>
        <v>671400.00000000012</v>
      </c>
      <c r="K131" s="39">
        <f>'F16 Koradi 8,9,10'!G60</f>
        <v>5555.5555555555557</v>
      </c>
      <c r="L131" s="39">
        <f>'F16 Koradi 8,9,10'!E82</f>
        <v>237500</v>
      </c>
      <c r="M131" s="39">
        <f>'F16 Koradi 8,9,10'!F82</f>
        <v>552466.66666666663</v>
      </c>
      <c r="N131" s="39">
        <f>'F16 Koradi 8,9,10'!G82</f>
        <v>5555.5555555555557</v>
      </c>
      <c r="O131" s="39">
        <f>'F16 Koradi 8,9,10'!E104</f>
        <v>415833.33333333343</v>
      </c>
      <c r="P131" s="39">
        <f>'F16 Koradi 8,9,10'!F104</f>
        <v>381925</v>
      </c>
      <c r="Q131" s="39">
        <f>'F16 Koradi 8,9,10'!G104</f>
        <v>5555.5555555555557</v>
      </c>
    </row>
    <row r="132" spans="2:17" x14ac:dyDescent="0.25">
      <c r="B132" s="42" t="s">
        <v>26</v>
      </c>
      <c r="C132" s="39">
        <f>'F16 Koradi 8,9,10'!E17</f>
        <v>70833.333333333358</v>
      </c>
      <c r="D132" s="39">
        <f>'F16 Koradi 8,9,10'!F17</f>
        <v>703983.33333333337</v>
      </c>
      <c r="E132" s="39">
        <f>'F16 Koradi 8,9,10'!G17</f>
        <v>5555.5555555555557</v>
      </c>
      <c r="F132" s="39">
        <f>'F16 Koradi 8,9,10'!E39</f>
        <v>70000.000000000015</v>
      </c>
      <c r="G132" s="39">
        <f>'F16 Koradi 8,9,10'!F39</f>
        <v>703983.33333333337</v>
      </c>
      <c r="H132" s="39">
        <f>'F16 Koradi 8,9,10'!G39</f>
        <v>5555.5555555555557</v>
      </c>
      <c r="I132" s="39">
        <f>'F16 Koradi 8,9,10'!E61</f>
        <v>107500</v>
      </c>
      <c r="J132" s="39">
        <f>'F16 Koradi 8,9,10'!F61</f>
        <v>671400.00000000012</v>
      </c>
      <c r="K132" s="39">
        <f>'F16 Koradi 8,9,10'!G61</f>
        <v>5555.5555555555557</v>
      </c>
      <c r="L132" s="39">
        <f>'F16 Koradi 8,9,10'!E83</f>
        <v>237500</v>
      </c>
      <c r="M132" s="39">
        <f>'F16 Koradi 8,9,10'!F83</f>
        <v>552466.66666666663</v>
      </c>
      <c r="N132" s="39">
        <f>'F16 Koradi 8,9,10'!G83</f>
        <v>5555.5555555555557</v>
      </c>
      <c r="O132" s="39">
        <f>'F16 Koradi 8,9,10'!E105</f>
        <v>415833.33333333343</v>
      </c>
      <c r="P132" s="39">
        <f>'F16 Koradi 8,9,10'!F105</f>
        <v>381925</v>
      </c>
      <c r="Q132" s="39">
        <f>'F16 Koradi 8,9,10'!G105</f>
        <v>5555.5555555555557</v>
      </c>
    </row>
    <row r="133" spans="2:17" x14ac:dyDescent="0.25">
      <c r="B133" s="42" t="s">
        <v>27</v>
      </c>
      <c r="C133" s="39">
        <f>'F16 Koradi 8,9,10'!E18</f>
        <v>70833.333333333358</v>
      </c>
      <c r="D133" s="39">
        <f>'F16 Koradi 8,9,10'!F18</f>
        <v>703983.33333333337</v>
      </c>
      <c r="E133" s="39">
        <f>'F16 Koradi 8,9,10'!G18</f>
        <v>5555.5555555555557</v>
      </c>
      <c r="F133" s="39">
        <f>'F16 Koradi 8,9,10'!E40</f>
        <v>70000.000000000015</v>
      </c>
      <c r="G133" s="39">
        <f>'F16 Koradi 8,9,10'!F40</f>
        <v>703983.33333333337</v>
      </c>
      <c r="H133" s="39">
        <f>'F16 Koradi 8,9,10'!G40</f>
        <v>5555.5555555555557</v>
      </c>
      <c r="I133" s="39">
        <f>'F16 Koradi 8,9,10'!E62</f>
        <v>107500</v>
      </c>
      <c r="J133" s="39">
        <f>'F16 Koradi 8,9,10'!F62</f>
        <v>671400.00000000012</v>
      </c>
      <c r="K133" s="39">
        <f>'F16 Koradi 8,9,10'!G62</f>
        <v>5555.5555555555557</v>
      </c>
      <c r="L133" s="39">
        <f>'F16 Koradi 8,9,10'!E84</f>
        <v>237500</v>
      </c>
      <c r="M133" s="39">
        <f>'F16 Koradi 8,9,10'!F84</f>
        <v>552466.66666666663</v>
      </c>
      <c r="N133" s="39">
        <f>'F16 Koradi 8,9,10'!G84</f>
        <v>5555.5555555555557</v>
      </c>
      <c r="O133" s="39">
        <f>'F16 Koradi 8,9,10'!E106</f>
        <v>415833.33333333343</v>
      </c>
      <c r="P133" s="39">
        <f>'F16 Koradi 8,9,10'!F106</f>
        <v>381925</v>
      </c>
      <c r="Q133" s="39">
        <f>'F16 Koradi 8,9,10'!G106</f>
        <v>5555.5555555555557</v>
      </c>
    </row>
    <row r="134" spans="2:17" x14ac:dyDescent="0.25">
      <c r="B134" s="42" t="s">
        <v>28</v>
      </c>
      <c r="C134" s="39">
        <f>'F16 Koradi 8,9,10'!E19</f>
        <v>79333.333333333372</v>
      </c>
      <c r="D134" s="39">
        <f>'F16 Koradi 8,9,10'!F19</f>
        <v>788461.33333333337</v>
      </c>
      <c r="E134" s="39">
        <f>'F16 Koradi 8,9,10'!G19</f>
        <v>5555.5555555555557</v>
      </c>
      <c r="F134" s="39">
        <f>'F16 Koradi 8,9,10'!E41</f>
        <v>78400.000000000015</v>
      </c>
      <c r="G134" s="39">
        <f>'F16 Koradi 8,9,10'!F41</f>
        <v>788461.33333333337</v>
      </c>
      <c r="H134" s="39">
        <f>'F16 Koradi 8,9,10'!G41</f>
        <v>5555.5555555555557</v>
      </c>
      <c r="I134" s="39">
        <f>'F16 Koradi 8,9,10'!E63</f>
        <v>120400.00000000001</v>
      </c>
      <c r="J134" s="39">
        <f>'F16 Koradi 8,9,10'!F63</f>
        <v>751968.00000000012</v>
      </c>
      <c r="K134" s="39">
        <f>'F16 Koradi 8,9,10'!G63</f>
        <v>5555.5555555555557</v>
      </c>
      <c r="L134" s="39">
        <f>'F16 Koradi 8,9,10'!E85</f>
        <v>266000.00000000006</v>
      </c>
      <c r="M134" s="39">
        <f>'F16 Koradi 8,9,10'!F85</f>
        <v>618762.66666666674</v>
      </c>
      <c r="N134" s="39">
        <f>'F16 Koradi 8,9,10'!G85</f>
        <v>5555.5555555555557</v>
      </c>
      <c r="O134" s="39">
        <f>'F16 Koradi 8,9,10'!E107</f>
        <v>465733.33333333349</v>
      </c>
      <c r="P134" s="39">
        <f>'F16 Koradi 8,9,10'!F107</f>
        <v>427756.00000000006</v>
      </c>
      <c r="Q134" s="39">
        <f>'F16 Koradi 8,9,10'!G107</f>
        <v>5555.5555555555557</v>
      </c>
    </row>
    <row r="135" spans="2:17" x14ac:dyDescent="0.25">
      <c r="B135" s="42" t="s">
        <v>29</v>
      </c>
      <c r="C135" s="39">
        <f>'F16 Koradi 8,9,10'!E20</f>
        <v>79333.333333333372</v>
      </c>
      <c r="D135" s="39">
        <f>'F16 Koradi 8,9,10'!F20</f>
        <v>788461.33333333337</v>
      </c>
      <c r="E135" s="39">
        <f>'F16 Koradi 8,9,10'!G20</f>
        <v>5555.5555555555557</v>
      </c>
      <c r="F135" s="39">
        <f>'F16 Koradi 8,9,10'!E42</f>
        <v>78400.000000000015</v>
      </c>
      <c r="G135" s="39">
        <f>'F16 Koradi 8,9,10'!F42</f>
        <v>788461.33333333337</v>
      </c>
      <c r="H135" s="39">
        <f>'F16 Koradi 8,9,10'!G42</f>
        <v>5555.5555555555557</v>
      </c>
      <c r="I135" s="39">
        <f>'F16 Koradi 8,9,10'!E64</f>
        <v>120400.00000000001</v>
      </c>
      <c r="J135" s="39">
        <f>'F16 Koradi 8,9,10'!F64</f>
        <v>751968.00000000012</v>
      </c>
      <c r="K135" s="39">
        <f>'F16 Koradi 8,9,10'!G64</f>
        <v>5555.5555555555557</v>
      </c>
      <c r="L135" s="39">
        <f>'F16 Koradi 8,9,10'!E86</f>
        <v>266000.00000000006</v>
      </c>
      <c r="M135" s="39">
        <f>'F16 Koradi 8,9,10'!F86</f>
        <v>618762.66666666674</v>
      </c>
      <c r="N135" s="39">
        <f>'F16 Koradi 8,9,10'!G86</f>
        <v>5555.5555555555557</v>
      </c>
      <c r="O135" s="39">
        <f>'F16 Koradi 8,9,10'!E108</f>
        <v>465733.33333333349</v>
      </c>
      <c r="P135" s="39">
        <f>'F16 Koradi 8,9,10'!F108</f>
        <v>427756.00000000006</v>
      </c>
      <c r="Q135" s="39">
        <f>'F16 Koradi 8,9,10'!G108</f>
        <v>5555.5555555555557</v>
      </c>
    </row>
    <row r="136" spans="2:17" x14ac:dyDescent="0.25">
      <c r="B136" s="42" t="s">
        <v>30</v>
      </c>
      <c r="C136" s="39">
        <f>'F16 Koradi 8,9,10'!E21</f>
        <v>79333.333333333372</v>
      </c>
      <c r="D136" s="39">
        <f>'F16 Koradi 8,9,10'!F21</f>
        <v>788461.33333333337</v>
      </c>
      <c r="E136" s="39">
        <f>'F16 Koradi 8,9,10'!G21</f>
        <v>5555.5555555555557</v>
      </c>
      <c r="F136" s="39">
        <f>'F16 Koradi 8,9,10'!E43</f>
        <v>78400.000000000015</v>
      </c>
      <c r="G136" s="39">
        <f>'F16 Koradi 8,9,10'!F43</f>
        <v>788461.33333333337</v>
      </c>
      <c r="H136" s="39">
        <f>'F16 Koradi 8,9,10'!G43</f>
        <v>5555.5555555555557</v>
      </c>
      <c r="I136" s="39">
        <f>'F16 Koradi 8,9,10'!E65</f>
        <v>120400.00000000001</v>
      </c>
      <c r="J136" s="39">
        <f>'F16 Koradi 8,9,10'!F65</f>
        <v>751968.00000000012</v>
      </c>
      <c r="K136" s="39">
        <f>'F16 Koradi 8,9,10'!G65</f>
        <v>5555.5555555555557</v>
      </c>
      <c r="L136" s="39">
        <f>'F16 Koradi 8,9,10'!E87</f>
        <v>266000.00000000006</v>
      </c>
      <c r="M136" s="39">
        <f>'F16 Koradi 8,9,10'!F87</f>
        <v>618762.66666666674</v>
      </c>
      <c r="N136" s="39">
        <f>'F16 Koradi 8,9,10'!G87</f>
        <v>5555.5555555555557</v>
      </c>
      <c r="O136" s="39">
        <f>'F16 Koradi 8,9,10'!E109</f>
        <v>465733.33333333349</v>
      </c>
      <c r="P136" s="39">
        <f>'F16 Koradi 8,9,10'!F109</f>
        <v>427756.00000000006</v>
      </c>
      <c r="Q136" s="39">
        <f>'F16 Koradi 8,9,10'!G109</f>
        <v>5555.5555555555557</v>
      </c>
    </row>
    <row r="137" spans="2:17" x14ac:dyDescent="0.25">
      <c r="B137" s="43" t="s">
        <v>81</v>
      </c>
      <c r="C137" s="40">
        <f>SUM(C125:C136)</f>
        <v>850000.00000000035</v>
      </c>
      <c r="D137" s="40">
        <f t="shared" ref="D137" si="85">SUM(D125:D136)</f>
        <v>8447800</v>
      </c>
      <c r="E137" s="40">
        <f t="shared" ref="E137" si="86">SUM(E125:E136)</f>
        <v>50000</v>
      </c>
      <c r="F137" s="40">
        <f t="shared" ref="F137" si="87">SUM(F125:F136)</f>
        <v>840000.00000000012</v>
      </c>
      <c r="G137" s="40">
        <f t="shared" ref="G137" si="88">SUM(G125:G136)</f>
        <v>8447800</v>
      </c>
      <c r="H137" s="40">
        <f t="shared" ref="H137" si="89">SUM(H125:H136)</f>
        <v>50000</v>
      </c>
      <c r="I137" s="40">
        <f t="shared" ref="I137" si="90">SUM(I125:I136)</f>
        <v>1290000</v>
      </c>
      <c r="J137" s="40">
        <f t="shared" ref="J137" si="91">SUM(J125:J136)</f>
        <v>8056800.0000000009</v>
      </c>
      <c r="K137" s="40">
        <f t="shared" ref="K137" si="92">SUM(K125:K136)</f>
        <v>50000</v>
      </c>
      <c r="L137" s="40">
        <f t="shared" ref="L137" si="93">SUM(L125:L136)</f>
        <v>2850000</v>
      </c>
      <c r="M137" s="40">
        <f t="shared" ref="M137" si="94">SUM(M125:M136)</f>
        <v>6629600.0000000009</v>
      </c>
      <c r="N137" s="40">
        <f t="shared" ref="N137" si="95">SUM(N125:N136)</f>
        <v>50000</v>
      </c>
      <c r="O137" s="40">
        <f t="shared" ref="O137" si="96">SUM(O125:O136)</f>
        <v>4990000.0000000019</v>
      </c>
      <c r="P137" s="40">
        <f t="shared" ref="P137" si="97">SUM(P125:P136)</f>
        <v>4583100</v>
      </c>
      <c r="Q137" s="40">
        <f t="shared" ref="Q137" si="98">SUM(Q125:Q136)</f>
        <v>50000</v>
      </c>
    </row>
    <row r="138" spans="2:17" x14ac:dyDescent="0.25">
      <c r="B138" s="48"/>
      <c r="C138" s="38"/>
      <c r="D138" s="38"/>
      <c r="E138" s="38"/>
      <c r="F138" s="38"/>
      <c r="G138" s="38"/>
      <c r="H138" s="38"/>
      <c r="I138" s="38"/>
      <c r="J138" s="38"/>
      <c r="K138" s="38"/>
      <c r="L138" s="38"/>
      <c r="M138" s="38"/>
      <c r="N138" s="38"/>
      <c r="O138" s="38"/>
      <c r="P138" s="38"/>
      <c r="Q138" s="38"/>
    </row>
    <row r="139" spans="2:17" x14ac:dyDescent="0.25">
      <c r="B139" s="49" t="s">
        <v>54</v>
      </c>
      <c r="C139" s="38"/>
      <c r="D139" s="38"/>
      <c r="E139" s="38"/>
      <c r="F139" s="38"/>
      <c r="G139" s="38"/>
      <c r="H139" s="38"/>
      <c r="I139" s="38"/>
      <c r="J139" s="38"/>
      <c r="K139" s="38"/>
      <c r="L139" s="38"/>
      <c r="M139" s="38"/>
      <c r="N139" s="38"/>
      <c r="O139" s="38"/>
      <c r="P139" s="38"/>
      <c r="Q139" s="50" t="s">
        <v>82</v>
      </c>
    </row>
    <row r="140" spans="2:17" x14ac:dyDescent="0.25">
      <c r="B140" s="54" t="s">
        <v>5</v>
      </c>
      <c r="C140" s="53" t="s">
        <v>76</v>
      </c>
      <c r="D140" s="53"/>
      <c r="E140" s="53"/>
      <c r="F140" s="53" t="s">
        <v>77</v>
      </c>
      <c r="G140" s="53"/>
      <c r="H140" s="53"/>
      <c r="I140" s="53" t="s">
        <v>78</v>
      </c>
      <c r="J140" s="53"/>
      <c r="K140" s="53"/>
      <c r="L140" s="53" t="s">
        <v>79</v>
      </c>
      <c r="M140" s="53"/>
      <c r="N140" s="53"/>
      <c r="O140" s="53" t="s">
        <v>80</v>
      </c>
      <c r="P140" s="53"/>
      <c r="Q140" s="53"/>
    </row>
    <row r="141" spans="2:17" x14ac:dyDescent="0.25">
      <c r="B141" s="54"/>
      <c r="C141" s="34" t="s">
        <v>40</v>
      </c>
      <c r="D141" s="34" t="s">
        <v>41</v>
      </c>
      <c r="E141" s="34" t="s">
        <v>42</v>
      </c>
      <c r="F141" s="34" t="s">
        <v>40</v>
      </c>
      <c r="G141" s="34" t="s">
        <v>41</v>
      </c>
      <c r="H141" s="34" t="s">
        <v>42</v>
      </c>
      <c r="I141" s="34" t="s">
        <v>40</v>
      </c>
      <c r="J141" s="34" t="s">
        <v>41</v>
      </c>
      <c r="K141" s="34" t="s">
        <v>42</v>
      </c>
      <c r="L141" s="34" t="s">
        <v>40</v>
      </c>
      <c r="M141" s="34" t="s">
        <v>41</v>
      </c>
      <c r="N141" s="34" t="s">
        <v>42</v>
      </c>
      <c r="O141" s="34" t="s">
        <v>40</v>
      </c>
      <c r="P141" s="34" t="s">
        <v>41</v>
      </c>
      <c r="Q141" s="34" t="s">
        <v>42</v>
      </c>
    </row>
    <row r="142" spans="2:17" x14ac:dyDescent="0.25">
      <c r="B142" s="42" t="s">
        <v>19</v>
      </c>
      <c r="C142" s="39">
        <f>'F16 Nashik 3-5'!E10</f>
        <v>296166.66666666669</v>
      </c>
      <c r="D142" s="39">
        <f>'F16 Nashik 3-5'!F10</f>
        <v>0</v>
      </c>
      <c r="E142" s="39">
        <f>'F16 Nashik 3-5'!G10</f>
        <v>45555.555555555562</v>
      </c>
      <c r="F142" s="39">
        <f>'F16 Nashik 3-5'!E32</f>
        <v>296166.66666666669</v>
      </c>
      <c r="G142" s="39">
        <f>'F16 Nashik 3-5'!F32</f>
        <v>0</v>
      </c>
      <c r="H142" s="39">
        <f>'F16 Nashik 3-5'!G32</f>
        <v>45555.555555555562</v>
      </c>
      <c r="I142" s="39">
        <f>'F16 Nashik 3-5'!E54</f>
        <v>297000</v>
      </c>
      <c r="J142" s="39">
        <f>'F16 Nashik 3-5'!F54</f>
        <v>0</v>
      </c>
      <c r="K142" s="39">
        <f>'F16 Nashik 3-5'!G54</f>
        <v>45555.555555555562</v>
      </c>
      <c r="L142" s="39">
        <f>'F16 Nashik 3-5'!E76</f>
        <v>296166.66666666669</v>
      </c>
      <c r="M142" s="39">
        <f>'F16 Nashik 3-5'!F76</f>
        <v>0</v>
      </c>
      <c r="N142" s="39">
        <f>'F16 Nashik 3-5'!G76</f>
        <v>45555.555555555562</v>
      </c>
      <c r="O142" s="39">
        <f>'F16 Nashik 3-5'!E98</f>
        <v>296166.66666666669</v>
      </c>
      <c r="P142" s="39">
        <f>'F16 Nashik 3-5'!F98</f>
        <v>0</v>
      </c>
      <c r="Q142" s="39">
        <f>'F16 Nashik 3-5'!G98</f>
        <v>45555.555555555562</v>
      </c>
    </row>
    <row r="143" spans="2:17" x14ac:dyDescent="0.25">
      <c r="B143" s="42" t="s">
        <v>20</v>
      </c>
      <c r="C143" s="39">
        <f>'F16 Nashik 3-5'!E11</f>
        <v>296166.66666666669</v>
      </c>
      <c r="D143" s="39">
        <f>'F16 Nashik 3-5'!F11</f>
        <v>0</v>
      </c>
      <c r="E143" s="39">
        <f>'F16 Nashik 3-5'!G11</f>
        <v>45555.555555555562</v>
      </c>
      <c r="F143" s="39">
        <f>'F16 Nashik 3-5'!E33</f>
        <v>296166.66666666669</v>
      </c>
      <c r="G143" s="39">
        <f>'F16 Nashik 3-5'!F33</f>
        <v>0</v>
      </c>
      <c r="H143" s="39">
        <f>'F16 Nashik 3-5'!G33</f>
        <v>45555.555555555562</v>
      </c>
      <c r="I143" s="39">
        <f>'F16 Nashik 3-5'!E55</f>
        <v>297000</v>
      </c>
      <c r="J143" s="39">
        <f>'F16 Nashik 3-5'!F55</f>
        <v>0</v>
      </c>
      <c r="K143" s="39">
        <f>'F16 Nashik 3-5'!G55</f>
        <v>45555.555555555562</v>
      </c>
      <c r="L143" s="39">
        <f>'F16 Nashik 3-5'!E77</f>
        <v>296166.66666666669</v>
      </c>
      <c r="M143" s="39">
        <f>'F16 Nashik 3-5'!F77</f>
        <v>0</v>
      </c>
      <c r="N143" s="39">
        <f>'F16 Nashik 3-5'!G77</f>
        <v>45555.555555555562</v>
      </c>
      <c r="O143" s="39">
        <f>'F16 Nashik 3-5'!E99</f>
        <v>296166.66666666669</v>
      </c>
      <c r="P143" s="39">
        <f>'F16 Nashik 3-5'!F99</f>
        <v>0</v>
      </c>
      <c r="Q143" s="39">
        <f>'F16 Nashik 3-5'!G99</f>
        <v>45555.555555555562</v>
      </c>
    </row>
    <row r="144" spans="2:17" x14ac:dyDescent="0.25">
      <c r="B144" s="42" t="s">
        <v>21</v>
      </c>
      <c r="C144" s="39">
        <f>'F16 Nashik 3-5'!E12</f>
        <v>296166.66666666669</v>
      </c>
      <c r="D144" s="39">
        <f>'F16 Nashik 3-5'!F12</f>
        <v>0</v>
      </c>
      <c r="E144" s="39">
        <f>'F16 Nashik 3-5'!G12</f>
        <v>45555.555555555562</v>
      </c>
      <c r="F144" s="39">
        <f>'F16 Nashik 3-5'!E34</f>
        <v>296166.66666666669</v>
      </c>
      <c r="G144" s="39">
        <f>'F16 Nashik 3-5'!F34</f>
        <v>0</v>
      </c>
      <c r="H144" s="39">
        <f>'F16 Nashik 3-5'!G34</f>
        <v>45555.555555555562</v>
      </c>
      <c r="I144" s="39">
        <f>'F16 Nashik 3-5'!E56</f>
        <v>297000</v>
      </c>
      <c r="J144" s="39">
        <f>'F16 Nashik 3-5'!F56</f>
        <v>0</v>
      </c>
      <c r="K144" s="39">
        <f>'F16 Nashik 3-5'!G56</f>
        <v>45555.555555555562</v>
      </c>
      <c r="L144" s="39">
        <f>'F16 Nashik 3-5'!E78</f>
        <v>296166.66666666669</v>
      </c>
      <c r="M144" s="39">
        <f>'F16 Nashik 3-5'!F78</f>
        <v>0</v>
      </c>
      <c r="N144" s="39">
        <f>'F16 Nashik 3-5'!G78</f>
        <v>45555.555555555562</v>
      </c>
      <c r="O144" s="39">
        <f>'F16 Nashik 3-5'!E100</f>
        <v>296166.66666666669</v>
      </c>
      <c r="P144" s="39">
        <f>'F16 Nashik 3-5'!F100</f>
        <v>0</v>
      </c>
      <c r="Q144" s="39">
        <f>'F16 Nashik 3-5'!G100</f>
        <v>45555.555555555562</v>
      </c>
    </row>
    <row r="145" spans="2:17" x14ac:dyDescent="0.25">
      <c r="B145" s="42" t="s">
        <v>22</v>
      </c>
      <c r="C145" s="39">
        <f>'F16 Nashik 3-5'!E13</f>
        <v>260626.66666666666</v>
      </c>
      <c r="D145" s="39">
        <f>'F16 Nashik 3-5'!F13</f>
        <v>0</v>
      </c>
      <c r="E145" s="39">
        <f>'F16 Nashik 3-5'!G13</f>
        <v>0</v>
      </c>
      <c r="F145" s="39">
        <f>'F16 Nashik 3-5'!E35</f>
        <v>260626.66666666666</v>
      </c>
      <c r="G145" s="39">
        <f>'F16 Nashik 3-5'!F35</f>
        <v>0</v>
      </c>
      <c r="H145" s="39">
        <f>'F16 Nashik 3-5'!G35</f>
        <v>0</v>
      </c>
      <c r="I145" s="39">
        <f>'F16 Nashik 3-5'!E57</f>
        <v>261360</v>
      </c>
      <c r="J145" s="39">
        <f>'F16 Nashik 3-5'!F57</f>
        <v>0</v>
      </c>
      <c r="K145" s="39">
        <f>'F16 Nashik 3-5'!G57</f>
        <v>0</v>
      </c>
      <c r="L145" s="39">
        <f>'F16 Nashik 3-5'!E79</f>
        <v>260626.66666666666</v>
      </c>
      <c r="M145" s="39">
        <f>'F16 Nashik 3-5'!F79</f>
        <v>0</v>
      </c>
      <c r="N145" s="39">
        <f>'F16 Nashik 3-5'!G79</f>
        <v>0</v>
      </c>
      <c r="O145" s="39">
        <f>'F16 Nashik 3-5'!E101</f>
        <v>260626.66666666666</v>
      </c>
      <c r="P145" s="39">
        <f>'F16 Nashik 3-5'!F101</f>
        <v>0</v>
      </c>
      <c r="Q145" s="39">
        <f>'F16 Nashik 3-5'!G101</f>
        <v>0</v>
      </c>
    </row>
    <row r="146" spans="2:17" x14ac:dyDescent="0.25">
      <c r="B146" s="42" t="s">
        <v>23</v>
      </c>
      <c r="C146" s="39">
        <f>'F16 Nashik 3-5'!E14</f>
        <v>260626.66666666666</v>
      </c>
      <c r="D146" s="39">
        <f>'F16 Nashik 3-5'!F14</f>
        <v>0</v>
      </c>
      <c r="E146" s="39">
        <f>'F16 Nashik 3-5'!G14</f>
        <v>0</v>
      </c>
      <c r="F146" s="39">
        <f>'F16 Nashik 3-5'!E36</f>
        <v>260626.66666666666</v>
      </c>
      <c r="G146" s="39">
        <f>'F16 Nashik 3-5'!F36</f>
        <v>0</v>
      </c>
      <c r="H146" s="39">
        <f>'F16 Nashik 3-5'!G36</f>
        <v>0</v>
      </c>
      <c r="I146" s="39">
        <f>'F16 Nashik 3-5'!E58</f>
        <v>261360</v>
      </c>
      <c r="J146" s="39">
        <f>'F16 Nashik 3-5'!F58</f>
        <v>0</v>
      </c>
      <c r="K146" s="39">
        <f>'F16 Nashik 3-5'!G58</f>
        <v>0</v>
      </c>
      <c r="L146" s="39">
        <f>'F16 Nashik 3-5'!E80</f>
        <v>260626.66666666666</v>
      </c>
      <c r="M146" s="39">
        <f>'F16 Nashik 3-5'!F80</f>
        <v>0</v>
      </c>
      <c r="N146" s="39">
        <f>'F16 Nashik 3-5'!G80</f>
        <v>0</v>
      </c>
      <c r="O146" s="39">
        <f>'F16 Nashik 3-5'!E102</f>
        <v>260626.66666666666</v>
      </c>
      <c r="P146" s="39">
        <f>'F16 Nashik 3-5'!F102</f>
        <v>0</v>
      </c>
      <c r="Q146" s="39">
        <f>'F16 Nashik 3-5'!G102</f>
        <v>0</v>
      </c>
    </row>
    <row r="147" spans="2:17" x14ac:dyDescent="0.25">
      <c r="B147" s="42" t="s">
        <v>24</v>
      </c>
      <c r="C147" s="39">
        <f>'F16 Nashik 3-5'!E15</f>
        <v>260626.66666666666</v>
      </c>
      <c r="D147" s="39">
        <f>'F16 Nashik 3-5'!F15</f>
        <v>0</v>
      </c>
      <c r="E147" s="39">
        <f>'F16 Nashik 3-5'!G15</f>
        <v>0</v>
      </c>
      <c r="F147" s="39">
        <f>'F16 Nashik 3-5'!E37</f>
        <v>260626.66666666666</v>
      </c>
      <c r="G147" s="39">
        <f>'F16 Nashik 3-5'!F37</f>
        <v>0</v>
      </c>
      <c r="H147" s="39">
        <f>'F16 Nashik 3-5'!G37</f>
        <v>0</v>
      </c>
      <c r="I147" s="39">
        <f>'F16 Nashik 3-5'!E59</f>
        <v>261360</v>
      </c>
      <c r="J147" s="39">
        <f>'F16 Nashik 3-5'!F59</f>
        <v>0</v>
      </c>
      <c r="K147" s="39">
        <f>'F16 Nashik 3-5'!G59</f>
        <v>0</v>
      </c>
      <c r="L147" s="39">
        <f>'F16 Nashik 3-5'!E81</f>
        <v>260626.66666666666</v>
      </c>
      <c r="M147" s="39">
        <f>'F16 Nashik 3-5'!F81</f>
        <v>0</v>
      </c>
      <c r="N147" s="39">
        <f>'F16 Nashik 3-5'!G81</f>
        <v>0</v>
      </c>
      <c r="O147" s="39">
        <f>'F16 Nashik 3-5'!E103</f>
        <v>260626.66666666666</v>
      </c>
      <c r="P147" s="39">
        <f>'F16 Nashik 3-5'!F103</f>
        <v>0</v>
      </c>
      <c r="Q147" s="39">
        <f>'F16 Nashik 3-5'!G103</f>
        <v>0</v>
      </c>
    </row>
    <row r="148" spans="2:17" x14ac:dyDescent="0.25">
      <c r="B148" s="42" t="s">
        <v>25</v>
      </c>
      <c r="C148" s="39">
        <f>'F16 Nashik 3-5'!E16</f>
        <v>296166.66666666669</v>
      </c>
      <c r="D148" s="39">
        <f>'F16 Nashik 3-5'!F16</f>
        <v>0</v>
      </c>
      <c r="E148" s="39">
        <f>'F16 Nashik 3-5'!G16</f>
        <v>45555.555555555562</v>
      </c>
      <c r="F148" s="39">
        <f>'F16 Nashik 3-5'!E38</f>
        <v>296166.66666666669</v>
      </c>
      <c r="G148" s="39">
        <f>'F16 Nashik 3-5'!F38</f>
        <v>0</v>
      </c>
      <c r="H148" s="39">
        <f>'F16 Nashik 3-5'!G38</f>
        <v>45555.555555555562</v>
      </c>
      <c r="I148" s="39">
        <f>'F16 Nashik 3-5'!E60</f>
        <v>297000</v>
      </c>
      <c r="J148" s="39">
        <f>'F16 Nashik 3-5'!F60</f>
        <v>0</v>
      </c>
      <c r="K148" s="39">
        <f>'F16 Nashik 3-5'!G60</f>
        <v>45555.555555555562</v>
      </c>
      <c r="L148" s="39">
        <f>'F16 Nashik 3-5'!E82</f>
        <v>296166.66666666669</v>
      </c>
      <c r="M148" s="39">
        <f>'F16 Nashik 3-5'!F82</f>
        <v>0</v>
      </c>
      <c r="N148" s="39">
        <f>'F16 Nashik 3-5'!G82</f>
        <v>45555.555555555562</v>
      </c>
      <c r="O148" s="39">
        <f>'F16 Nashik 3-5'!E104</f>
        <v>296166.66666666669</v>
      </c>
      <c r="P148" s="39">
        <f>'F16 Nashik 3-5'!F104</f>
        <v>0</v>
      </c>
      <c r="Q148" s="39">
        <f>'F16 Nashik 3-5'!G104</f>
        <v>45555.555555555562</v>
      </c>
    </row>
    <row r="149" spans="2:17" x14ac:dyDescent="0.25">
      <c r="B149" s="42" t="s">
        <v>26</v>
      </c>
      <c r="C149" s="39">
        <f>'F16 Nashik 3-5'!E17</f>
        <v>296166.66666666669</v>
      </c>
      <c r="D149" s="39">
        <f>'F16 Nashik 3-5'!F17</f>
        <v>0</v>
      </c>
      <c r="E149" s="39">
        <f>'F16 Nashik 3-5'!G17</f>
        <v>45555.555555555562</v>
      </c>
      <c r="F149" s="39">
        <f>'F16 Nashik 3-5'!E39</f>
        <v>296166.66666666669</v>
      </c>
      <c r="G149" s="39">
        <f>'F16 Nashik 3-5'!F39</f>
        <v>0</v>
      </c>
      <c r="H149" s="39">
        <f>'F16 Nashik 3-5'!G39</f>
        <v>45555.555555555562</v>
      </c>
      <c r="I149" s="39">
        <f>'F16 Nashik 3-5'!E61</f>
        <v>297000</v>
      </c>
      <c r="J149" s="39">
        <f>'F16 Nashik 3-5'!F61</f>
        <v>0</v>
      </c>
      <c r="K149" s="39">
        <f>'F16 Nashik 3-5'!G61</f>
        <v>45555.555555555562</v>
      </c>
      <c r="L149" s="39">
        <f>'F16 Nashik 3-5'!E83</f>
        <v>296166.66666666669</v>
      </c>
      <c r="M149" s="39">
        <f>'F16 Nashik 3-5'!F83</f>
        <v>0</v>
      </c>
      <c r="N149" s="39">
        <f>'F16 Nashik 3-5'!G83</f>
        <v>45555.555555555562</v>
      </c>
      <c r="O149" s="39">
        <f>'F16 Nashik 3-5'!E105</f>
        <v>296166.66666666669</v>
      </c>
      <c r="P149" s="39">
        <f>'F16 Nashik 3-5'!F105</f>
        <v>0</v>
      </c>
      <c r="Q149" s="39">
        <f>'F16 Nashik 3-5'!G105</f>
        <v>45555.555555555562</v>
      </c>
    </row>
    <row r="150" spans="2:17" x14ac:dyDescent="0.25">
      <c r="B150" s="42" t="s">
        <v>27</v>
      </c>
      <c r="C150" s="39">
        <f>'F16 Nashik 3-5'!E18</f>
        <v>296166.66666666669</v>
      </c>
      <c r="D150" s="39">
        <f>'F16 Nashik 3-5'!F18</f>
        <v>0</v>
      </c>
      <c r="E150" s="39">
        <f>'F16 Nashik 3-5'!G18</f>
        <v>45555.555555555562</v>
      </c>
      <c r="F150" s="39">
        <f>'F16 Nashik 3-5'!E40</f>
        <v>296166.66666666669</v>
      </c>
      <c r="G150" s="39">
        <f>'F16 Nashik 3-5'!F40</f>
        <v>0</v>
      </c>
      <c r="H150" s="39">
        <f>'F16 Nashik 3-5'!G40</f>
        <v>45555.555555555562</v>
      </c>
      <c r="I150" s="39">
        <f>'F16 Nashik 3-5'!E62</f>
        <v>297000</v>
      </c>
      <c r="J150" s="39">
        <f>'F16 Nashik 3-5'!F62</f>
        <v>0</v>
      </c>
      <c r="K150" s="39">
        <f>'F16 Nashik 3-5'!G62</f>
        <v>45555.555555555562</v>
      </c>
      <c r="L150" s="39">
        <f>'F16 Nashik 3-5'!E84</f>
        <v>296166.66666666669</v>
      </c>
      <c r="M150" s="39">
        <f>'F16 Nashik 3-5'!F84</f>
        <v>0</v>
      </c>
      <c r="N150" s="39">
        <f>'F16 Nashik 3-5'!G84</f>
        <v>45555.555555555562</v>
      </c>
      <c r="O150" s="39">
        <f>'F16 Nashik 3-5'!E106</f>
        <v>296166.66666666669</v>
      </c>
      <c r="P150" s="39">
        <f>'F16 Nashik 3-5'!F106</f>
        <v>0</v>
      </c>
      <c r="Q150" s="39">
        <f>'F16 Nashik 3-5'!G106</f>
        <v>45555.555555555562</v>
      </c>
    </row>
    <row r="151" spans="2:17" x14ac:dyDescent="0.25">
      <c r="B151" s="42" t="s">
        <v>28</v>
      </c>
      <c r="C151" s="39">
        <f>'F16 Nashik 3-5'!E19</f>
        <v>331706.66666666669</v>
      </c>
      <c r="D151" s="39">
        <f>'F16 Nashik 3-5'!F19</f>
        <v>0</v>
      </c>
      <c r="E151" s="39">
        <f>'F16 Nashik 3-5'!G19</f>
        <v>45555.555555555562</v>
      </c>
      <c r="F151" s="39">
        <f>'F16 Nashik 3-5'!E41</f>
        <v>331706.66666666669</v>
      </c>
      <c r="G151" s="39">
        <f>'F16 Nashik 3-5'!F41</f>
        <v>0</v>
      </c>
      <c r="H151" s="39">
        <f>'F16 Nashik 3-5'!G41</f>
        <v>45555.555555555562</v>
      </c>
      <c r="I151" s="39">
        <f>'F16 Nashik 3-5'!E63</f>
        <v>332640.00000000006</v>
      </c>
      <c r="J151" s="39">
        <f>'F16 Nashik 3-5'!F63</f>
        <v>0</v>
      </c>
      <c r="K151" s="39">
        <f>'F16 Nashik 3-5'!G63</f>
        <v>45555.555555555562</v>
      </c>
      <c r="L151" s="39">
        <f>'F16 Nashik 3-5'!E85</f>
        <v>331706.66666666669</v>
      </c>
      <c r="M151" s="39">
        <f>'F16 Nashik 3-5'!F85</f>
        <v>0</v>
      </c>
      <c r="N151" s="39">
        <f>'F16 Nashik 3-5'!G85</f>
        <v>45555.555555555562</v>
      </c>
      <c r="O151" s="39">
        <f>'F16 Nashik 3-5'!E107</f>
        <v>331706.66666666669</v>
      </c>
      <c r="P151" s="39">
        <f>'F16 Nashik 3-5'!F107</f>
        <v>0</v>
      </c>
      <c r="Q151" s="39">
        <f>'F16 Nashik 3-5'!G107</f>
        <v>45555.555555555562</v>
      </c>
    </row>
    <row r="152" spans="2:17" x14ac:dyDescent="0.25">
      <c r="B152" s="42" t="s">
        <v>29</v>
      </c>
      <c r="C152" s="39">
        <f>'F16 Nashik 3-5'!E20</f>
        <v>331706.66666666669</v>
      </c>
      <c r="D152" s="39">
        <f>'F16 Nashik 3-5'!F20</f>
        <v>0</v>
      </c>
      <c r="E152" s="39">
        <f>'F16 Nashik 3-5'!G20</f>
        <v>45555.555555555562</v>
      </c>
      <c r="F152" s="39">
        <f>'F16 Nashik 3-5'!E42</f>
        <v>331706.66666666669</v>
      </c>
      <c r="G152" s="39">
        <f>'F16 Nashik 3-5'!F42</f>
        <v>0</v>
      </c>
      <c r="H152" s="39">
        <f>'F16 Nashik 3-5'!G42</f>
        <v>45555.555555555562</v>
      </c>
      <c r="I152" s="39">
        <f>'F16 Nashik 3-5'!E64</f>
        <v>332640.00000000006</v>
      </c>
      <c r="J152" s="39">
        <f>'F16 Nashik 3-5'!F64</f>
        <v>0</v>
      </c>
      <c r="K152" s="39">
        <f>'F16 Nashik 3-5'!G64</f>
        <v>45555.555555555562</v>
      </c>
      <c r="L152" s="39">
        <f>'F16 Nashik 3-5'!E86</f>
        <v>331706.66666666669</v>
      </c>
      <c r="M152" s="39">
        <f>'F16 Nashik 3-5'!F86</f>
        <v>0</v>
      </c>
      <c r="N152" s="39">
        <f>'F16 Nashik 3-5'!G86</f>
        <v>45555.555555555562</v>
      </c>
      <c r="O152" s="39">
        <f>'F16 Nashik 3-5'!E108</f>
        <v>331706.66666666669</v>
      </c>
      <c r="P152" s="39">
        <f>'F16 Nashik 3-5'!F108</f>
        <v>0</v>
      </c>
      <c r="Q152" s="39">
        <f>'F16 Nashik 3-5'!G108</f>
        <v>45555.555555555562</v>
      </c>
    </row>
    <row r="153" spans="2:17" x14ac:dyDescent="0.25">
      <c r="B153" s="42" t="s">
        <v>30</v>
      </c>
      <c r="C153" s="39">
        <f>'F16 Nashik 3-5'!E21</f>
        <v>331706.66666666669</v>
      </c>
      <c r="D153" s="39">
        <f>'F16 Nashik 3-5'!F21</f>
        <v>0</v>
      </c>
      <c r="E153" s="39">
        <f>'F16 Nashik 3-5'!G21</f>
        <v>45555.555555555562</v>
      </c>
      <c r="F153" s="39">
        <f>'F16 Nashik 3-5'!E43</f>
        <v>331706.66666666669</v>
      </c>
      <c r="G153" s="39">
        <f>'F16 Nashik 3-5'!F43</f>
        <v>0</v>
      </c>
      <c r="H153" s="39">
        <f>'F16 Nashik 3-5'!G43</f>
        <v>45555.555555555562</v>
      </c>
      <c r="I153" s="39">
        <f>'F16 Nashik 3-5'!E65</f>
        <v>332640.00000000006</v>
      </c>
      <c r="J153" s="39">
        <f>'F16 Nashik 3-5'!F65</f>
        <v>0</v>
      </c>
      <c r="K153" s="39">
        <f>'F16 Nashik 3-5'!G65</f>
        <v>45555.555555555562</v>
      </c>
      <c r="L153" s="39">
        <f>'F16 Nashik 3-5'!E87</f>
        <v>331706.66666666669</v>
      </c>
      <c r="M153" s="39">
        <f>'F16 Nashik 3-5'!F87</f>
        <v>0</v>
      </c>
      <c r="N153" s="39">
        <f>'F16 Nashik 3-5'!G87</f>
        <v>45555.555555555562</v>
      </c>
      <c r="O153" s="39">
        <f>'F16 Nashik 3-5'!E109</f>
        <v>331706.66666666669</v>
      </c>
      <c r="P153" s="39">
        <f>'F16 Nashik 3-5'!F109</f>
        <v>0</v>
      </c>
      <c r="Q153" s="39">
        <f>'F16 Nashik 3-5'!G109</f>
        <v>45555.555555555562</v>
      </c>
    </row>
    <row r="154" spans="2:17" x14ac:dyDescent="0.25">
      <c r="B154" s="43" t="s">
        <v>81</v>
      </c>
      <c r="C154" s="40">
        <f>SUM(C142:C153)</f>
        <v>3553999.9999999995</v>
      </c>
      <c r="D154" s="40">
        <f t="shared" ref="D154" si="99">SUM(D142:D153)</f>
        <v>0</v>
      </c>
      <c r="E154" s="40">
        <f t="shared" ref="E154" si="100">SUM(E142:E153)</f>
        <v>410000.00000000006</v>
      </c>
      <c r="F154" s="40">
        <f t="shared" ref="F154" si="101">SUM(F142:F153)</f>
        <v>3553999.9999999995</v>
      </c>
      <c r="G154" s="40">
        <f t="shared" ref="G154" si="102">SUM(G142:G153)</f>
        <v>0</v>
      </c>
      <c r="H154" s="40">
        <f t="shared" ref="H154" si="103">SUM(H142:H153)</f>
        <v>410000.00000000006</v>
      </c>
      <c r="I154" s="40">
        <f t="shared" ref="I154" si="104">SUM(I142:I153)</f>
        <v>3564000</v>
      </c>
      <c r="J154" s="40">
        <f t="shared" ref="J154" si="105">SUM(J142:J153)</f>
        <v>0</v>
      </c>
      <c r="K154" s="40">
        <f t="shared" ref="K154" si="106">SUM(K142:K153)</f>
        <v>410000.00000000006</v>
      </c>
      <c r="L154" s="40">
        <f t="shared" ref="L154" si="107">SUM(L142:L153)</f>
        <v>3553999.9999999995</v>
      </c>
      <c r="M154" s="40">
        <f t="shared" ref="M154" si="108">SUM(M142:M153)</f>
        <v>0</v>
      </c>
      <c r="N154" s="40">
        <f t="shared" ref="N154" si="109">SUM(N142:N153)</f>
        <v>410000.00000000006</v>
      </c>
      <c r="O154" s="40">
        <f t="shared" ref="O154" si="110">SUM(O142:O153)</f>
        <v>3553999.9999999995</v>
      </c>
      <c r="P154" s="40">
        <f t="shared" ref="P154" si="111">SUM(P142:P153)</f>
        <v>0</v>
      </c>
      <c r="Q154" s="40">
        <f t="shared" ref="Q154" si="112">SUM(Q142:Q153)</f>
        <v>410000.00000000006</v>
      </c>
    </row>
    <row r="155" spans="2:17" x14ac:dyDescent="0.25">
      <c r="C155" s="38"/>
      <c r="D155" s="38"/>
      <c r="E155" s="38"/>
      <c r="F155" s="38"/>
      <c r="G155" s="38"/>
      <c r="H155" s="38"/>
      <c r="I155" s="38"/>
      <c r="J155" s="38"/>
      <c r="K155" s="38"/>
      <c r="L155" s="38"/>
      <c r="M155" s="38"/>
      <c r="N155" s="38"/>
      <c r="O155" s="38"/>
      <c r="P155" s="38"/>
      <c r="Q155" s="38"/>
    </row>
    <row r="156" spans="2:17" x14ac:dyDescent="0.25">
      <c r="B156" s="41" t="s">
        <v>55</v>
      </c>
      <c r="C156" s="38"/>
      <c r="D156" s="38"/>
      <c r="E156" s="38"/>
      <c r="F156" s="38"/>
      <c r="G156" s="38"/>
      <c r="H156" s="38"/>
      <c r="I156" s="38"/>
      <c r="J156" s="38"/>
      <c r="K156" s="38"/>
      <c r="L156" s="38"/>
      <c r="M156" s="38"/>
      <c r="N156" s="38"/>
      <c r="O156" s="38"/>
      <c r="P156" s="38"/>
      <c r="Q156" s="50" t="s">
        <v>82</v>
      </c>
    </row>
    <row r="157" spans="2:17" x14ac:dyDescent="0.25">
      <c r="B157" s="54" t="s">
        <v>5</v>
      </c>
      <c r="C157" s="53" t="s">
        <v>76</v>
      </c>
      <c r="D157" s="53"/>
      <c r="E157" s="53"/>
      <c r="F157" s="53" t="s">
        <v>77</v>
      </c>
      <c r="G157" s="53"/>
      <c r="H157" s="53"/>
      <c r="I157" s="53" t="s">
        <v>78</v>
      </c>
      <c r="J157" s="53"/>
      <c r="K157" s="53"/>
      <c r="L157" s="53" t="s">
        <v>79</v>
      </c>
      <c r="M157" s="53"/>
      <c r="N157" s="53"/>
      <c r="O157" s="53" t="s">
        <v>80</v>
      </c>
      <c r="P157" s="53"/>
      <c r="Q157" s="53"/>
    </row>
    <row r="158" spans="2:17" x14ac:dyDescent="0.25">
      <c r="B158" s="54"/>
      <c r="C158" s="34" t="s">
        <v>40</v>
      </c>
      <c r="D158" s="34" t="s">
        <v>41</v>
      </c>
      <c r="E158" s="34" t="s">
        <v>42</v>
      </c>
      <c r="F158" s="34" t="s">
        <v>40</v>
      </c>
      <c r="G158" s="34" t="s">
        <v>41</v>
      </c>
      <c r="H158" s="34" t="s">
        <v>42</v>
      </c>
      <c r="I158" s="34" t="s">
        <v>40</v>
      </c>
      <c r="J158" s="34" t="s">
        <v>41</v>
      </c>
      <c r="K158" s="34" t="s">
        <v>42</v>
      </c>
      <c r="L158" s="34" t="s">
        <v>40</v>
      </c>
      <c r="M158" s="34" t="s">
        <v>41</v>
      </c>
      <c r="N158" s="34" t="s">
        <v>42</v>
      </c>
      <c r="O158" s="34" t="s">
        <v>40</v>
      </c>
      <c r="P158" s="34" t="s">
        <v>41</v>
      </c>
      <c r="Q158" s="34" t="s">
        <v>42</v>
      </c>
    </row>
    <row r="159" spans="2:17" x14ac:dyDescent="0.25">
      <c r="B159" s="42" t="s">
        <v>19</v>
      </c>
      <c r="C159" s="39">
        <f>'F16 Parli 6,7'!E10</f>
        <v>240397.91666666663</v>
      </c>
      <c r="D159" s="39">
        <f>'F16 Parli 6,7'!F10</f>
        <v>0</v>
      </c>
      <c r="E159" s="39">
        <f>'F16 Parli 6,7'!G10</f>
        <v>0</v>
      </c>
      <c r="F159" s="39">
        <f>'F16 Parli 6,7'!E32</f>
        <v>240397.91666666663</v>
      </c>
      <c r="G159" s="39">
        <f>'F16 Parli 6,7'!F32</f>
        <v>0</v>
      </c>
      <c r="H159" s="39">
        <f>'F16 Parli 6,7'!G32</f>
        <v>0</v>
      </c>
      <c r="I159" s="39">
        <f>'F16 Parli 6,7'!E54</f>
        <v>240397.91666666663</v>
      </c>
      <c r="J159" s="39">
        <f>'F16 Parli 6,7'!F54</f>
        <v>0</v>
      </c>
      <c r="K159" s="39">
        <f>'F16 Parli 6,7'!G54</f>
        <v>0</v>
      </c>
      <c r="L159" s="39">
        <f>'F16 Parli 6,7'!E76</f>
        <v>240397.91666666663</v>
      </c>
      <c r="M159" s="39">
        <f>'F16 Parli 6,7'!F76</f>
        <v>0</v>
      </c>
      <c r="N159" s="39">
        <f>'F16 Parli 6,7'!G76</f>
        <v>0</v>
      </c>
      <c r="O159" s="39">
        <f>'F16 Parli 6,7'!E98</f>
        <v>240397.91666666663</v>
      </c>
      <c r="P159" s="39">
        <f>'F16 Parli 6,7'!F98</f>
        <v>0</v>
      </c>
      <c r="Q159" s="39">
        <f>'F16 Parli 6,7'!G98</f>
        <v>0</v>
      </c>
    </row>
    <row r="160" spans="2:17" x14ac:dyDescent="0.25">
      <c r="B160" s="42" t="s">
        <v>20</v>
      </c>
      <c r="C160" s="39">
        <f>'F16 Parli 6,7'!E11</f>
        <v>240397.91666666663</v>
      </c>
      <c r="D160" s="39">
        <f>'F16 Parli 6,7'!F11</f>
        <v>0</v>
      </c>
      <c r="E160" s="39">
        <f>'F16 Parli 6,7'!G11</f>
        <v>0</v>
      </c>
      <c r="F160" s="39">
        <f>'F16 Parli 6,7'!E33</f>
        <v>240397.91666666663</v>
      </c>
      <c r="G160" s="39">
        <f>'F16 Parli 6,7'!F33</f>
        <v>0</v>
      </c>
      <c r="H160" s="39">
        <f>'F16 Parli 6,7'!G33</f>
        <v>0</v>
      </c>
      <c r="I160" s="39">
        <f>'F16 Parli 6,7'!E55</f>
        <v>240397.91666666663</v>
      </c>
      <c r="J160" s="39">
        <f>'F16 Parli 6,7'!F55</f>
        <v>0</v>
      </c>
      <c r="K160" s="39">
        <f>'F16 Parli 6,7'!G55</f>
        <v>0</v>
      </c>
      <c r="L160" s="39">
        <f>'F16 Parli 6,7'!E77</f>
        <v>240397.91666666663</v>
      </c>
      <c r="M160" s="39">
        <f>'F16 Parli 6,7'!F77</f>
        <v>0</v>
      </c>
      <c r="N160" s="39">
        <f>'F16 Parli 6,7'!G77</f>
        <v>0</v>
      </c>
      <c r="O160" s="39">
        <f>'F16 Parli 6,7'!E99</f>
        <v>240397.91666666663</v>
      </c>
      <c r="P160" s="39">
        <f>'F16 Parli 6,7'!F99</f>
        <v>0</v>
      </c>
      <c r="Q160" s="39">
        <f>'F16 Parli 6,7'!G99</f>
        <v>0</v>
      </c>
    </row>
    <row r="161" spans="2:17" x14ac:dyDescent="0.25">
      <c r="B161" s="42" t="s">
        <v>21</v>
      </c>
      <c r="C161" s="39">
        <f>'F16 Parli 6,7'!E12</f>
        <v>240397.91666666663</v>
      </c>
      <c r="D161" s="39">
        <f>'F16 Parli 6,7'!F12</f>
        <v>0</v>
      </c>
      <c r="E161" s="39">
        <f>'F16 Parli 6,7'!G12</f>
        <v>0</v>
      </c>
      <c r="F161" s="39">
        <f>'F16 Parli 6,7'!E34</f>
        <v>240397.91666666663</v>
      </c>
      <c r="G161" s="39">
        <f>'F16 Parli 6,7'!F34</f>
        <v>0</v>
      </c>
      <c r="H161" s="39">
        <f>'F16 Parli 6,7'!G34</f>
        <v>0</v>
      </c>
      <c r="I161" s="39">
        <f>'F16 Parli 6,7'!E56</f>
        <v>240397.91666666663</v>
      </c>
      <c r="J161" s="39">
        <f>'F16 Parli 6,7'!F56</f>
        <v>0</v>
      </c>
      <c r="K161" s="39">
        <f>'F16 Parli 6,7'!G56</f>
        <v>0</v>
      </c>
      <c r="L161" s="39">
        <f>'F16 Parli 6,7'!E78</f>
        <v>240397.91666666663</v>
      </c>
      <c r="M161" s="39">
        <f>'F16 Parli 6,7'!F78</f>
        <v>0</v>
      </c>
      <c r="N161" s="39">
        <f>'F16 Parli 6,7'!G78</f>
        <v>0</v>
      </c>
      <c r="O161" s="39">
        <f>'F16 Parli 6,7'!E100</f>
        <v>240397.91666666663</v>
      </c>
      <c r="P161" s="39">
        <f>'F16 Parli 6,7'!F100</f>
        <v>0</v>
      </c>
      <c r="Q161" s="39">
        <f>'F16 Parli 6,7'!G100</f>
        <v>0</v>
      </c>
    </row>
    <row r="162" spans="2:17" x14ac:dyDescent="0.25">
      <c r="B162" s="42" t="s">
        <v>22</v>
      </c>
      <c r="C162" s="39">
        <f>'F16 Parli 6,7'!E13</f>
        <v>211550.16666666663</v>
      </c>
      <c r="D162" s="39">
        <f>'F16 Parli 6,7'!F13</f>
        <v>0</v>
      </c>
      <c r="E162" s="39">
        <f>'F16 Parli 6,7'!G13</f>
        <v>0</v>
      </c>
      <c r="F162" s="39">
        <f>'F16 Parli 6,7'!E35</f>
        <v>211550.16666666663</v>
      </c>
      <c r="G162" s="39">
        <f>'F16 Parli 6,7'!F35</f>
        <v>0</v>
      </c>
      <c r="H162" s="39">
        <f>'F16 Parli 6,7'!G35</f>
        <v>0</v>
      </c>
      <c r="I162" s="39">
        <f>'F16 Parli 6,7'!E57</f>
        <v>211550.16666666663</v>
      </c>
      <c r="J162" s="39">
        <f>'F16 Parli 6,7'!F57</f>
        <v>0</v>
      </c>
      <c r="K162" s="39">
        <f>'F16 Parli 6,7'!G57</f>
        <v>0</v>
      </c>
      <c r="L162" s="39">
        <f>'F16 Parli 6,7'!E79</f>
        <v>211550.16666666663</v>
      </c>
      <c r="M162" s="39">
        <f>'F16 Parli 6,7'!F79</f>
        <v>0</v>
      </c>
      <c r="N162" s="39">
        <f>'F16 Parli 6,7'!G79</f>
        <v>0</v>
      </c>
      <c r="O162" s="39">
        <f>'F16 Parli 6,7'!E101</f>
        <v>211550.16666666663</v>
      </c>
      <c r="P162" s="39">
        <f>'F16 Parli 6,7'!F101</f>
        <v>0</v>
      </c>
      <c r="Q162" s="39">
        <f>'F16 Parli 6,7'!G101</f>
        <v>0</v>
      </c>
    </row>
    <row r="163" spans="2:17" x14ac:dyDescent="0.25">
      <c r="B163" s="42" t="s">
        <v>23</v>
      </c>
      <c r="C163" s="39">
        <f>'F16 Parli 6,7'!E14</f>
        <v>211550.16666666663</v>
      </c>
      <c r="D163" s="39">
        <f>'F16 Parli 6,7'!F14</f>
        <v>0</v>
      </c>
      <c r="E163" s="39">
        <f>'F16 Parli 6,7'!G14</f>
        <v>0</v>
      </c>
      <c r="F163" s="39">
        <f>'F16 Parli 6,7'!E36</f>
        <v>211550.16666666663</v>
      </c>
      <c r="G163" s="39">
        <f>'F16 Parli 6,7'!F36</f>
        <v>0</v>
      </c>
      <c r="H163" s="39">
        <f>'F16 Parli 6,7'!G36</f>
        <v>0</v>
      </c>
      <c r="I163" s="39">
        <f>'F16 Parli 6,7'!E58</f>
        <v>211550.16666666663</v>
      </c>
      <c r="J163" s="39">
        <f>'F16 Parli 6,7'!F58</f>
        <v>0</v>
      </c>
      <c r="K163" s="39">
        <f>'F16 Parli 6,7'!G58</f>
        <v>0</v>
      </c>
      <c r="L163" s="39">
        <f>'F16 Parli 6,7'!E80</f>
        <v>211550.16666666663</v>
      </c>
      <c r="M163" s="39">
        <f>'F16 Parli 6,7'!F80</f>
        <v>0</v>
      </c>
      <c r="N163" s="39">
        <f>'F16 Parli 6,7'!G80</f>
        <v>0</v>
      </c>
      <c r="O163" s="39">
        <f>'F16 Parli 6,7'!E102</f>
        <v>211550.16666666663</v>
      </c>
      <c r="P163" s="39">
        <f>'F16 Parli 6,7'!F102</f>
        <v>0</v>
      </c>
      <c r="Q163" s="39">
        <f>'F16 Parli 6,7'!G102</f>
        <v>0</v>
      </c>
    </row>
    <row r="164" spans="2:17" x14ac:dyDescent="0.25">
      <c r="B164" s="42" t="s">
        <v>24</v>
      </c>
      <c r="C164" s="39">
        <f>'F16 Parli 6,7'!E15</f>
        <v>211550.16666666663</v>
      </c>
      <c r="D164" s="39">
        <f>'F16 Parli 6,7'!F15</f>
        <v>0</v>
      </c>
      <c r="E164" s="39">
        <f>'F16 Parli 6,7'!G15</f>
        <v>0</v>
      </c>
      <c r="F164" s="39">
        <f>'F16 Parli 6,7'!E37</f>
        <v>211550.16666666663</v>
      </c>
      <c r="G164" s="39">
        <f>'F16 Parli 6,7'!F37</f>
        <v>0</v>
      </c>
      <c r="H164" s="39">
        <f>'F16 Parli 6,7'!G37</f>
        <v>0</v>
      </c>
      <c r="I164" s="39">
        <f>'F16 Parli 6,7'!E59</f>
        <v>211550.16666666663</v>
      </c>
      <c r="J164" s="39">
        <f>'F16 Parli 6,7'!F59</f>
        <v>0</v>
      </c>
      <c r="K164" s="39">
        <f>'F16 Parli 6,7'!G59</f>
        <v>0</v>
      </c>
      <c r="L164" s="39">
        <f>'F16 Parli 6,7'!E81</f>
        <v>211550.16666666663</v>
      </c>
      <c r="M164" s="39">
        <f>'F16 Parli 6,7'!F81</f>
        <v>0</v>
      </c>
      <c r="N164" s="39">
        <f>'F16 Parli 6,7'!G81</f>
        <v>0</v>
      </c>
      <c r="O164" s="39">
        <f>'F16 Parli 6,7'!E103</f>
        <v>211550.16666666663</v>
      </c>
      <c r="P164" s="39">
        <f>'F16 Parli 6,7'!F103</f>
        <v>0</v>
      </c>
      <c r="Q164" s="39">
        <f>'F16 Parli 6,7'!G103</f>
        <v>0</v>
      </c>
    </row>
    <row r="165" spans="2:17" x14ac:dyDescent="0.25">
      <c r="B165" s="42" t="s">
        <v>25</v>
      </c>
      <c r="C165" s="39">
        <f>'F16 Parli 6,7'!E16</f>
        <v>240397.91666666663</v>
      </c>
      <c r="D165" s="39">
        <f>'F16 Parli 6,7'!F16</f>
        <v>0</v>
      </c>
      <c r="E165" s="39">
        <f>'F16 Parli 6,7'!G16</f>
        <v>0</v>
      </c>
      <c r="F165" s="39">
        <f>'F16 Parli 6,7'!E38</f>
        <v>240397.91666666663</v>
      </c>
      <c r="G165" s="39">
        <f>'F16 Parli 6,7'!F38</f>
        <v>0</v>
      </c>
      <c r="H165" s="39">
        <f>'F16 Parli 6,7'!G38</f>
        <v>0</v>
      </c>
      <c r="I165" s="39">
        <f>'F16 Parli 6,7'!E60</f>
        <v>240397.91666666663</v>
      </c>
      <c r="J165" s="39">
        <f>'F16 Parli 6,7'!F60</f>
        <v>0</v>
      </c>
      <c r="K165" s="39">
        <f>'F16 Parli 6,7'!G60</f>
        <v>0</v>
      </c>
      <c r="L165" s="39">
        <f>'F16 Parli 6,7'!E82</f>
        <v>240397.91666666663</v>
      </c>
      <c r="M165" s="39">
        <f>'F16 Parli 6,7'!F82</f>
        <v>0</v>
      </c>
      <c r="N165" s="39">
        <f>'F16 Parli 6,7'!G82</f>
        <v>0</v>
      </c>
      <c r="O165" s="39">
        <f>'F16 Parli 6,7'!E104</f>
        <v>240397.91666666663</v>
      </c>
      <c r="P165" s="39">
        <f>'F16 Parli 6,7'!F104</f>
        <v>0</v>
      </c>
      <c r="Q165" s="39">
        <f>'F16 Parli 6,7'!G104</f>
        <v>0</v>
      </c>
    </row>
    <row r="166" spans="2:17" x14ac:dyDescent="0.25">
      <c r="B166" s="42" t="s">
        <v>26</v>
      </c>
      <c r="C166" s="39">
        <f>'F16 Parli 6,7'!E17</f>
        <v>240397.91666666663</v>
      </c>
      <c r="D166" s="39">
        <f>'F16 Parli 6,7'!F17</f>
        <v>0</v>
      </c>
      <c r="E166" s="39">
        <f>'F16 Parli 6,7'!G17</f>
        <v>0</v>
      </c>
      <c r="F166" s="39">
        <f>'F16 Parli 6,7'!E39</f>
        <v>240397.91666666663</v>
      </c>
      <c r="G166" s="39">
        <f>'F16 Parli 6,7'!F39</f>
        <v>0</v>
      </c>
      <c r="H166" s="39">
        <f>'F16 Parli 6,7'!G39</f>
        <v>0</v>
      </c>
      <c r="I166" s="39">
        <f>'F16 Parli 6,7'!E61</f>
        <v>240397.91666666663</v>
      </c>
      <c r="J166" s="39">
        <f>'F16 Parli 6,7'!F61</f>
        <v>0</v>
      </c>
      <c r="K166" s="39">
        <f>'F16 Parli 6,7'!G61</f>
        <v>0</v>
      </c>
      <c r="L166" s="39">
        <f>'F16 Parli 6,7'!E83</f>
        <v>240397.91666666663</v>
      </c>
      <c r="M166" s="39">
        <f>'F16 Parli 6,7'!F83</f>
        <v>0</v>
      </c>
      <c r="N166" s="39">
        <f>'F16 Parli 6,7'!G83</f>
        <v>0</v>
      </c>
      <c r="O166" s="39">
        <f>'F16 Parli 6,7'!E105</f>
        <v>240397.91666666663</v>
      </c>
      <c r="P166" s="39">
        <f>'F16 Parli 6,7'!F105</f>
        <v>0</v>
      </c>
      <c r="Q166" s="39">
        <f>'F16 Parli 6,7'!G105</f>
        <v>0</v>
      </c>
    </row>
    <row r="167" spans="2:17" x14ac:dyDescent="0.25">
      <c r="B167" s="42" t="s">
        <v>27</v>
      </c>
      <c r="C167" s="39">
        <f>'F16 Parli 6,7'!E18</f>
        <v>240397.91666666663</v>
      </c>
      <c r="D167" s="39">
        <f>'F16 Parli 6,7'!F18</f>
        <v>0</v>
      </c>
      <c r="E167" s="39">
        <f>'F16 Parli 6,7'!G18</f>
        <v>0</v>
      </c>
      <c r="F167" s="39">
        <f>'F16 Parli 6,7'!E40</f>
        <v>240397.91666666663</v>
      </c>
      <c r="G167" s="39">
        <f>'F16 Parli 6,7'!F40</f>
        <v>0</v>
      </c>
      <c r="H167" s="39">
        <f>'F16 Parli 6,7'!G40</f>
        <v>0</v>
      </c>
      <c r="I167" s="39">
        <f>'F16 Parli 6,7'!E62</f>
        <v>240397.91666666663</v>
      </c>
      <c r="J167" s="39">
        <f>'F16 Parli 6,7'!F62</f>
        <v>0</v>
      </c>
      <c r="K167" s="39">
        <f>'F16 Parli 6,7'!G62</f>
        <v>0</v>
      </c>
      <c r="L167" s="39">
        <f>'F16 Parli 6,7'!E84</f>
        <v>240397.91666666663</v>
      </c>
      <c r="M167" s="39">
        <f>'F16 Parli 6,7'!F84</f>
        <v>0</v>
      </c>
      <c r="N167" s="39">
        <f>'F16 Parli 6,7'!G84</f>
        <v>0</v>
      </c>
      <c r="O167" s="39">
        <f>'F16 Parli 6,7'!E106</f>
        <v>240397.91666666663</v>
      </c>
      <c r="P167" s="39">
        <f>'F16 Parli 6,7'!F106</f>
        <v>0</v>
      </c>
      <c r="Q167" s="39">
        <f>'F16 Parli 6,7'!G106</f>
        <v>0</v>
      </c>
    </row>
    <row r="168" spans="2:17" x14ac:dyDescent="0.25">
      <c r="B168" s="42" t="s">
        <v>28</v>
      </c>
      <c r="C168" s="39">
        <f>'F16 Parli 6,7'!E19</f>
        <v>269245.66666666669</v>
      </c>
      <c r="D168" s="39">
        <f>'F16 Parli 6,7'!F19</f>
        <v>0</v>
      </c>
      <c r="E168" s="39">
        <f>'F16 Parli 6,7'!G19</f>
        <v>0</v>
      </c>
      <c r="F168" s="39">
        <f>'F16 Parli 6,7'!E41</f>
        <v>269245.66666666669</v>
      </c>
      <c r="G168" s="39">
        <f>'F16 Parli 6,7'!F41</f>
        <v>0</v>
      </c>
      <c r="H168" s="39">
        <f>'F16 Parli 6,7'!G41</f>
        <v>0</v>
      </c>
      <c r="I168" s="39">
        <f>'F16 Parli 6,7'!E63</f>
        <v>269245.66666666669</v>
      </c>
      <c r="J168" s="39">
        <f>'F16 Parli 6,7'!F63</f>
        <v>0</v>
      </c>
      <c r="K168" s="39">
        <f>'F16 Parli 6,7'!G63</f>
        <v>0</v>
      </c>
      <c r="L168" s="39">
        <f>'F16 Parli 6,7'!E85</f>
        <v>269245.66666666669</v>
      </c>
      <c r="M168" s="39">
        <f>'F16 Parli 6,7'!F85</f>
        <v>0</v>
      </c>
      <c r="N168" s="39">
        <f>'F16 Parli 6,7'!G85</f>
        <v>0</v>
      </c>
      <c r="O168" s="39">
        <f>'F16 Parli 6,7'!E107</f>
        <v>269245.66666666669</v>
      </c>
      <c r="P168" s="39">
        <f>'F16 Parli 6,7'!F107</f>
        <v>0</v>
      </c>
      <c r="Q168" s="39">
        <f>'F16 Parli 6,7'!G107</f>
        <v>0</v>
      </c>
    </row>
    <row r="169" spans="2:17" x14ac:dyDescent="0.25">
      <c r="B169" s="42" t="s">
        <v>29</v>
      </c>
      <c r="C169" s="39">
        <f>'F16 Parli 6,7'!E20</f>
        <v>269245.66666666669</v>
      </c>
      <c r="D169" s="39">
        <f>'F16 Parli 6,7'!F20</f>
        <v>0</v>
      </c>
      <c r="E169" s="39">
        <f>'F16 Parli 6,7'!G20</f>
        <v>0</v>
      </c>
      <c r="F169" s="39">
        <f>'F16 Parli 6,7'!E42</f>
        <v>269245.66666666669</v>
      </c>
      <c r="G169" s="39">
        <f>'F16 Parli 6,7'!F42</f>
        <v>0</v>
      </c>
      <c r="H169" s="39">
        <f>'F16 Parli 6,7'!G42</f>
        <v>0</v>
      </c>
      <c r="I169" s="39">
        <f>'F16 Parli 6,7'!E64</f>
        <v>269245.66666666669</v>
      </c>
      <c r="J169" s="39">
        <f>'F16 Parli 6,7'!F64</f>
        <v>0</v>
      </c>
      <c r="K169" s="39">
        <f>'F16 Parli 6,7'!G64</f>
        <v>0</v>
      </c>
      <c r="L169" s="39">
        <f>'F16 Parli 6,7'!E86</f>
        <v>269245.66666666669</v>
      </c>
      <c r="M169" s="39">
        <f>'F16 Parli 6,7'!F86</f>
        <v>0</v>
      </c>
      <c r="N169" s="39">
        <f>'F16 Parli 6,7'!G86</f>
        <v>0</v>
      </c>
      <c r="O169" s="39">
        <f>'F16 Parli 6,7'!E108</f>
        <v>269245.66666666669</v>
      </c>
      <c r="P169" s="39">
        <f>'F16 Parli 6,7'!F108</f>
        <v>0</v>
      </c>
      <c r="Q169" s="39">
        <f>'F16 Parli 6,7'!G108</f>
        <v>0</v>
      </c>
    </row>
    <row r="170" spans="2:17" x14ac:dyDescent="0.25">
      <c r="B170" s="42" t="s">
        <v>30</v>
      </c>
      <c r="C170" s="39">
        <f>'F16 Parli 6,7'!E21</f>
        <v>269245.66666666669</v>
      </c>
      <c r="D170" s="39">
        <f>'F16 Parli 6,7'!F21</f>
        <v>0</v>
      </c>
      <c r="E170" s="39">
        <f>'F16 Parli 6,7'!G21</f>
        <v>0</v>
      </c>
      <c r="F170" s="39">
        <f>'F16 Parli 6,7'!E43</f>
        <v>269245.66666666669</v>
      </c>
      <c r="G170" s="39">
        <f>'F16 Parli 6,7'!F43</f>
        <v>0</v>
      </c>
      <c r="H170" s="39">
        <f>'F16 Parli 6,7'!G43</f>
        <v>0</v>
      </c>
      <c r="I170" s="39">
        <f>'F16 Parli 6,7'!E65</f>
        <v>269245.66666666669</v>
      </c>
      <c r="J170" s="39">
        <f>'F16 Parli 6,7'!F65</f>
        <v>0</v>
      </c>
      <c r="K170" s="39">
        <f>'F16 Parli 6,7'!G65</f>
        <v>0</v>
      </c>
      <c r="L170" s="39">
        <f>'F16 Parli 6,7'!E87</f>
        <v>269245.66666666669</v>
      </c>
      <c r="M170" s="39">
        <f>'F16 Parli 6,7'!F87</f>
        <v>0</v>
      </c>
      <c r="N170" s="39">
        <f>'F16 Parli 6,7'!G87</f>
        <v>0</v>
      </c>
      <c r="O170" s="39">
        <f>'F16 Parli 6,7'!E109</f>
        <v>269245.66666666669</v>
      </c>
      <c r="P170" s="39">
        <f>'F16 Parli 6,7'!F109</f>
        <v>0</v>
      </c>
      <c r="Q170" s="39">
        <f>'F16 Parli 6,7'!G109</f>
        <v>0</v>
      </c>
    </row>
    <row r="171" spans="2:17" x14ac:dyDescent="0.25">
      <c r="B171" s="43" t="s">
        <v>81</v>
      </c>
      <c r="C171" s="40">
        <f>SUM(C159:C170)</f>
        <v>2884774.9999999986</v>
      </c>
      <c r="D171" s="40">
        <f t="shared" ref="D171" si="113">SUM(D159:D170)</f>
        <v>0</v>
      </c>
      <c r="E171" s="40">
        <f t="shared" ref="E171" si="114">SUM(E159:E170)</f>
        <v>0</v>
      </c>
      <c r="F171" s="40">
        <f t="shared" ref="F171" si="115">SUM(F159:F170)</f>
        <v>2884774.9999999986</v>
      </c>
      <c r="G171" s="40">
        <f t="shared" ref="G171" si="116">SUM(G159:G170)</f>
        <v>0</v>
      </c>
      <c r="H171" s="40">
        <f t="shared" ref="H171" si="117">SUM(H159:H170)</f>
        <v>0</v>
      </c>
      <c r="I171" s="40">
        <f t="shared" ref="I171" si="118">SUM(I159:I170)</f>
        <v>2884774.9999999986</v>
      </c>
      <c r="J171" s="40">
        <f t="shared" ref="J171" si="119">SUM(J159:J170)</f>
        <v>0</v>
      </c>
      <c r="K171" s="40">
        <f t="shared" ref="K171" si="120">SUM(K159:K170)</f>
        <v>0</v>
      </c>
      <c r="L171" s="40">
        <f t="shared" ref="L171" si="121">SUM(L159:L170)</f>
        <v>2884774.9999999986</v>
      </c>
      <c r="M171" s="40">
        <f t="shared" ref="M171" si="122">SUM(M159:M170)</f>
        <v>0</v>
      </c>
      <c r="N171" s="40">
        <f t="shared" ref="N171" si="123">SUM(N159:N170)</f>
        <v>0</v>
      </c>
      <c r="O171" s="40">
        <f t="shared" ref="O171" si="124">SUM(O159:O170)</f>
        <v>2884774.9999999986</v>
      </c>
      <c r="P171" s="40">
        <f t="shared" ref="P171" si="125">SUM(P159:P170)</f>
        <v>0</v>
      </c>
      <c r="Q171" s="40">
        <f t="shared" ref="Q171" si="126">SUM(Q159:Q170)</f>
        <v>0</v>
      </c>
    </row>
    <row r="172" spans="2:17" x14ac:dyDescent="0.25">
      <c r="B172" s="48"/>
      <c r="C172" s="38"/>
      <c r="D172" s="38"/>
      <c r="E172" s="38"/>
      <c r="F172" s="38"/>
      <c r="G172" s="38"/>
      <c r="H172" s="38"/>
      <c r="I172" s="38"/>
      <c r="J172" s="38"/>
      <c r="K172" s="38"/>
      <c r="L172" s="38"/>
      <c r="M172" s="38"/>
      <c r="N172" s="38"/>
      <c r="O172" s="38"/>
      <c r="P172" s="38"/>
      <c r="Q172" s="38"/>
    </row>
    <row r="173" spans="2:17" x14ac:dyDescent="0.25">
      <c r="B173" s="49" t="s">
        <v>56</v>
      </c>
      <c r="C173" s="38"/>
      <c r="D173" s="38"/>
      <c r="E173" s="38"/>
      <c r="F173" s="38"/>
      <c r="G173" s="38"/>
      <c r="H173" s="38"/>
      <c r="I173" s="38"/>
      <c r="J173" s="38"/>
      <c r="K173" s="38"/>
      <c r="L173" s="38"/>
      <c r="M173" s="38"/>
      <c r="N173" s="38"/>
      <c r="O173" s="38"/>
      <c r="P173" s="38"/>
      <c r="Q173" s="50" t="s">
        <v>82</v>
      </c>
    </row>
    <row r="174" spans="2:17" x14ac:dyDescent="0.25">
      <c r="B174" s="54" t="s">
        <v>5</v>
      </c>
      <c r="C174" s="53" t="s">
        <v>76</v>
      </c>
      <c r="D174" s="53"/>
      <c r="E174" s="53"/>
      <c r="F174" s="53" t="s">
        <v>77</v>
      </c>
      <c r="G174" s="53"/>
      <c r="H174" s="53"/>
      <c r="I174" s="53" t="s">
        <v>78</v>
      </c>
      <c r="J174" s="53"/>
      <c r="K174" s="53"/>
      <c r="L174" s="53" t="s">
        <v>79</v>
      </c>
      <c r="M174" s="53"/>
      <c r="N174" s="53"/>
      <c r="O174" s="53" t="s">
        <v>80</v>
      </c>
      <c r="P174" s="53"/>
      <c r="Q174" s="53"/>
    </row>
    <row r="175" spans="2:17" x14ac:dyDescent="0.25">
      <c r="B175" s="54"/>
      <c r="C175" s="34" t="s">
        <v>40</v>
      </c>
      <c r="D175" s="34" t="s">
        <v>41</v>
      </c>
      <c r="E175" s="34" t="s">
        <v>42</v>
      </c>
      <c r="F175" s="34" t="s">
        <v>40</v>
      </c>
      <c r="G175" s="34" t="s">
        <v>41</v>
      </c>
      <c r="H175" s="34" t="s">
        <v>42</v>
      </c>
      <c r="I175" s="34" t="s">
        <v>40</v>
      </c>
      <c r="J175" s="34" t="s">
        <v>41</v>
      </c>
      <c r="K175" s="34" t="s">
        <v>42</v>
      </c>
      <c r="L175" s="34" t="s">
        <v>40</v>
      </c>
      <c r="M175" s="34" t="s">
        <v>41</v>
      </c>
      <c r="N175" s="34" t="s">
        <v>42</v>
      </c>
      <c r="O175" s="34" t="s">
        <v>40</v>
      </c>
      <c r="P175" s="34" t="s">
        <v>41</v>
      </c>
      <c r="Q175" s="34" t="s">
        <v>42</v>
      </c>
    </row>
    <row r="176" spans="2:17" x14ac:dyDescent="0.25">
      <c r="B176" s="42" t="s">
        <v>19</v>
      </c>
      <c r="C176" s="39">
        <f>'F16 Parli 8'!E10</f>
        <v>119039.58333333336</v>
      </c>
      <c r="D176" s="39">
        <f>'F16 Parli 8'!F10</f>
        <v>0</v>
      </c>
      <c r="E176" s="39">
        <f>'F16 Parli 8'!G10</f>
        <v>0</v>
      </c>
      <c r="F176" s="39">
        <f>'F16 Parli 8'!E32</f>
        <v>119039.58333333336</v>
      </c>
      <c r="G176" s="39">
        <f>'F16 Parli 8'!F32</f>
        <v>0</v>
      </c>
      <c r="H176" s="39">
        <f>'F16 Parli 8'!G32</f>
        <v>0</v>
      </c>
      <c r="I176" s="39">
        <f>'F16 Parli 8'!E54</f>
        <v>119456.25000000001</v>
      </c>
      <c r="J176" s="39">
        <f>'F16 Parli 8'!F54</f>
        <v>0</v>
      </c>
      <c r="K176" s="39">
        <f>'F16 Parli 8'!G54</f>
        <v>0</v>
      </c>
      <c r="L176" s="39">
        <f>'F16 Parli 8'!E76</f>
        <v>119456.25000000001</v>
      </c>
      <c r="M176" s="39">
        <f>'F16 Parli 8'!F76</f>
        <v>0</v>
      </c>
      <c r="N176" s="39">
        <f>'F16 Parli 8'!G76</f>
        <v>0</v>
      </c>
      <c r="O176" s="39">
        <f>'F16 Parli 8'!E98</f>
        <v>119456.25000000001</v>
      </c>
      <c r="P176" s="39">
        <f>'F16 Parli 8'!F98</f>
        <v>0</v>
      </c>
      <c r="Q176" s="39">
        <f>'F16 Parli 8'!G98</f>
        <v>0</v>
      </c>
    </row>
    <row r="177" spans="2:17" x14ac:dyDescent="0.25">
      <c r="B177" s="42" t="s">
        <v>20</v>
      </c>
      <c r="C177" s="39">
        <f>'F16 Parli 8'!E11</f>
        <v>119039.58333333336</v>
      </c>
      <c r="D177" s="39">
        <f>'F16 Parli 8'!F11</f>
        <v>0</v>
      </c>
      <c r="E177" s="39">
        <f>'F16 Parli 8'!G11</f>
        <v>0</v>
      </c>
      <c r="F177" s="39">
        <f>'F16 Parli 8'!E33</f>
        <v>119039.58333333336</v>
      </c>
      <c r="G177" s="39">
        <f>'F16 Parli 8'!F33</f>
        <v>0</v>
      </c>
      <c r="H177" s="39">
        <f>'F16 Parli 8'!G33</f>
        <v>0</v>
      </c>
      <c r="I177" s="39">
        <f>'F16 Parli 8'!E55</f>
        <v>119456.25000000001</v>
      </c>
      <c r="J177" s="39">
        <f>'F16 Parli 8'!F55</f>
        <v>0</v>
      </c>
      <c r="K177" s="39">
        <f>'F16 Parli 8'!G55</f>
        <v>0</v>
      </c>
      <c r="L177" s="39">
        <f>'F16 Parli 8'!E77</f>
        <v>119456.25000000001</v>
      </c>
      <c r="M177" s="39">
        <f>'F16 Parli 8'!F77</f>
        <v>0</v>
      </c>
      <c r="N177" s="39">
        <f>'F16 Parli 8'!G77</f>
        <v>0</v>
      </c>
      <c r="O177" s="39">
        <f>'F16 Parli 8'!E99</f>
        <v>119456.25000000001</v>
      </c>
      <c r="P177" s="39">
        <f>'F16 Parli 8'!F99</f>
        <v>0</v>
      </c>
      <c r="Q177" s="39">
        <f>'F16 Parli 8'!G99</f>
        <v>0</v>
      </c>
    </row>
    <row r="178" spans="2:17" x14ac:dyDescent="0.25">
      <c r="B178" s="42" t="s">
        <v>21</v>
      </c>
      <c r="C178" s="39">
        <f>'F16 Parli 8'!E12</f>
        <v>119039.58333333336</v>
      </c>
      <c r="D178" s="39">
        <f>'F16 Parli 8'!F12</f>
        <v>0</v>
      </c>
      <c r="E178" s="39">
        <f>'F16 Parli 8'!G12</f>
        <v>0</v>
      </c>
      <c r="F178" s="39">
        <f>'F16 Parli 8'!E34</f>
        <v>119039.58333333336</v>
      </c>
      <c r="G178" s="39">
        <f>'F16 Parli 8'!F34</f>
        <v>0</v>
      </c>
      <c r="H178" s="39">
        <f>'F16 Parli 8'!G34</f>
        <v>0</v>
      </c>
      <c r="I178" s="39">
        <f>'F16 Parli 8'!E56</f>
        <v>119456.25000000001</v>
      </c>
      <c r="J178" s="39">
        <f>'F16 Parli 8'!F56</f>
        <v>0</v>
      </c>
      <c r="K178" s="39">
        <f>'F16 Parli 8'!G56</f>
        <v>0</v>
      </c>
      <c r="L178" s="39">
        <f>'F16 Parli 8'!E78</f>
        <v>119456.25000000001</v>
      </c>
      <c r="M178" s="39">
        <f>'F16 Parli 8'!F78</f>
        <v>0</v>
      </c>
      <c r="N178" s="39">
        <f>'F16 Parli 8'!G78</f>
        <v>0</v>
      </c>
      <c r="O178" s="39">
        <f>'F16 Parli 8'!E100</f>
        <v>119456.25000000001</v>
      </c>
      <c r="P178" s="39">
        <f>'F16 Parli 8'!F100</f>
        <v>0</v>
      </c>
      <c r="Q178" s="39">
        <f>'F16 Parli 8'!G100</f>
        <v>0</v>
      </c>
    </row>
    <row r="179" spans="2:17" x14ac:dyDescent="0.25">
      <c r="B179" s="42" t="s">
        <v>22</v>
      </c>
      <c r="C179" s="39">
        <f>'F16 Parli 8'!E13</f>
        <v>104754.83333333336</v>
      </c>
      <c r="D179" s="39">
        <f>'F16 Parli 8'!F13</f>
        <v>0</v>
      </c>
      <c r="E179" s="39">
        <f>'F16 Parli 8'!G13</f>
        <v>0</v>
      </c>
      <c r="F179" s="39">
        <f>'F16 Parli 8'!E35</f>
        <v>104754.83333333336</v>
      </c>
      <c r="G179" s="39">
        <f>'F16 Parli 8'!F35</f>
        <v>0</v>
      </c>
      <c r="H179" s="39">
        <f>'F16 Parli 8'!G35</f>
        <v>0</v>
      </c>
      <c r="I179" s="39">
        <f>'F16 Parli 8'!E57</f>
        <v>105121.50000000001</v>
      </c>
      <c r="J179" s="39">
        <f>'F16 Parli 8'!F57</f>
        <v>0</v>
      </c>
      <c r="K179" s="39">
        <f>'F16 Parli 8'!G57</f>
        <v>0</v>
      </c>
      <c r="L179" s="39">
        <f>'F16 Parli 8'!E79</f>
        <v>105121.50000000001</v>
      </c>
      <c r="M179" s="39">
        <f>'F16 Parli 8'!F79</f>
        <v>0</v>
      </c>
      <c r="N179" s="39">
        <f>'F16 Parli 8'!G79</f>
        <v>0</v>
      </c>
      <c r="O179" s="39">
        <f>'F16 Parli 8'!E101</f>
        <v>105121.50000000001</v>
      </c>
      <c r="P179" s="39">
        <f>'F16 Parli 8'!F101</f>
        <v>0</v>
      </c>
      <c r="Q179" s="39">
        <f>'F16 Parli 8'!G101</f>
        <v>0</v>
      </c>
    </row>
    <row r="180" spans="2:17" x14ac:dyDescent="0.25">
      <c r="B180" s="42" t="s">
        <v>23</v>
      </c>
      <c r="C180" s="39">
        <f>'F16 Parli 8'!E14</f>
        <v>104754.83333333336</v>
      </c>
      <c r="D180" s="39">
        <f>'F16 Parli 8'!F14</f>
        <v>0</v>
      </c>
      <c r="E180" s="39">
        <f>'F16 Parli 8'!G14</f>
        <v>0</v>
      </c>
      <c r="F180" s="39">
        <f>'F16 Parli 8'!E36</f>
        <v>104754.83333333336</v>
      </c>
      <c r="G180" s="39">
        <f>'F16 Parli 8'!F36</f>
        <v>0</v>
      </c>
      <c r="H180" s="39">
        <f>'F16 Parli 8'!G36</f>
        <v>0</v>
      </c>
      <c r="I180" s="39">
        <f>'F16 Parli 8'!E58</f>
        <v>105121.50000000001</v>
      </c>
      <c r="J180" s="39">
        <f>'F16 Parli 8'!F58</f>
        <v>0</v>
      </c>
      <c r="K180" s="39">
        <f>'F16 Parli 8'!G58</f>
        <v>0</v>
      </c>
      <c r="L180" s="39">
        <f>'F16 Parli 8'!E80</f>
        <v>105121.50000000001</v>
      </c>
      <c r="M180" s="39">
        <f>'F16 Parli 8'!F80</f>
        <v>0</v>
      </c>
      <c r="N180" s="39">
        <f>'F16 Parli 8'!G80</f>
        <v>0</v>
      </c>
      <c r="O180" s="39">
        <f>'F16 Parli 8'!E102</f>
        <v>105121.50000000001</v>
      </c>
      <c r="P180" s="39">
        <f>'F16 Parli 8'!F102</f>
        <v>0</v>
      </c>
      <c r="Q180" s="39">
        <f>'F16 Parli 8'!G102</f>
        <v>0</v>
      </c>
    </row>
    <row r="181" spans="2:17" x14ac:dyDescent="0.25">
      <c r="B181" s="42" t="s">
        <v>24</v>
      </c>
      <c r="C181" s="39">
        <f>'F16 Parli 8'!E15</f>
        <v>104754.83333333336</v>
      </c>
      <c r="D181" s="39">
        <f>'F16 Parli 8'!F15</f>
        <v>0</v>
      </c>
      <c r="E181" s="39">
        <f>'F16 Parli 8'!G15</f>
        <v>0</v>
      </c>
      <c r="F181" s="39">
        <f>'F16 Parli 8'!E37</f>
        <v>104754.83333333336</v>
      </c>
      <c r="G181" s="39">
        <f>'F16 Parli 8'!F37</f>
        <v>0</v>
      </c>
      <c r="H181" s="39">
        <f>'F16 Parli 8'!G37</f>
        <v>0</v>
      </c>
      <c r="I181" s="39">
        <f>'F16 Parli 8'!E59</f>
        <v>105121.50000000001</v>
      </c>
      <c r="J181" s="39">
        <f>'F16 Parli 8'!F59</f>
        <v>0</v>
      </c>
      <c r="K181" s="39">
        <f>'F16 Parli 8'!G59</f>
        <v>0</v>
      </c>
      <c r="L181" s="39">
        <f>'F16 Parli 8'!E81</f>
        <v>105121.50000000001</v>
      </c>
      <c r="M181" s="39">
        <f>'F16 Parli 8'!F81</f>
        <v>0</v>
      </c>
      <c r="N181" s="39">
        <f>'F16 Parli 8'!G81</f>
        <v>0</v>
      </c>
      <c r="O181" s="39">
        <f>'F16 Parli 8'!E103</f>
        <v>105121.50000000001</v>
      </c>
      <c r="P181" s="39">
        <f>'F16 Parli 8'!F103</f>
        <v>0</v>
      </c>
      <c r="Q181" s="39">
        <f>'F16 Parli 8'!G103</f>
        <v>0</v>
      </c>
    </row>
    <row r="182" spans="2:17" x14ac:dyDescent="0.25">
      <c r="B182" s="42" t="s">
        <v>25</v>
      </c>
      <c r="C182" s="39">
        <f>'F16 Parli 8'!E16</f>
        <v>119039.58333333336</v>
      </c>
      <c r="D182" s="39">
        <f>'F16 Parli 8'!F16</f>
        <v>0</v>
      </c>
      <c r="E182" s="39">
        <f>'F16 Parli 8'!G16</f>
        <v>0</v>
      </c>
      <c r="F182" s="39">
        <f>'F16 Parli 8'!E38</f>
        <v>119039.58333333336</v>
      </c>
      <c r="G182" s="39">
        <f>'F16 Parli 8'!F38</f>
        <v>0</v>
      </c>
      <c r="H182" s="39">
        <f>'F16 Parli 8'!G38</f>
        <v>0</v>
      </c>
      <c r="I182" s="39">
        <f>'F16 Parli 8'!E60</f>
        <v>119456.25000000001</v>
      </c>
      <c r="J182" s="39">
        <f>'F16 Parli 8'!F60</f>
        <v>0</v>
      </c>
      <c r="K182" s="39">
        <f>'F16 Parli 8'!G60</f>
        <v>0</v>
      </c>
      <c r="L182" s="39">
        <f>'F16 Parli 8'!E82</f>
        <v>119456.25000000001</v>
      </c>
      <c r="M182" s="39">
        <f>'F16 Parli 8'!F82</f>
        <v>0</v>
      </c>
      <c r="N182" s="39">
        <f>'F16 Parli 8'!G82</f>
        <v>0</v>
      </c>
      <c r="O182" s="39">
        <f>'F16 Parli 8'!E104</f>
        <v>119456.25000000001</v>
      </c>
      <c r="P182" s="39">
        <f>'F16 Parli 8'!F104</f>
        <v>0</v>
      </c>
      <c r="Q182" s="39">
        <f>'F16 Parli 8'!G104</f>
        <v>0</v>
      </c>
    </row>
    <row r="183" spans="2:17" x14ac:dyDescent="0.25">
      <c r="B183" s="42" t="s">
        <v>26</v>
      </c>
      <c r="C183" s="39">
        <f>'F16 Parli 8'!E17</f>
        <v>119039.58333333336</v>
      </c>
      <c r="D183" s="39">
        <f>'F16 Parli 8'!F17</f>
        <v>0</v>
      </c>
      <c r="E183" s="39">
        <f>'F16 Parli 8'!G17</f>
        <v>0</v>
      </c>
      <c r="F183" s="39">
        <f>'F16 Parli 8'!E39</f>
        <v>119039.58333333336</v>
      </c>
      <c r="G183" s="39">
        <f>'F16 Parli 8'!F39</f>
        <v>0</v>
      </c>
      <c r="H183" s="39">
        <f>'F16 Parli 8'!G39</f>
        <v>0</v>
      </c>
      <c r="I183" s="39">
        <f>'F16 Parli 8'!E61</f>
        <v>119456.25000000001</v>
      </c>
      <c r="J183" s="39">
        <f>'F16 Parli 8'!F61</f>
        <v>0</v>
      </c>
      <c r="K183" s="39">
        <f>'F16 Parli 8'!G61</f>
        <v>0</v>
      </c>
      <c r="L183" s="39">
        <f>'F16 Parli 8'!E83</f>
        <v>119456.25000000001</v>
      </c>
      <c r="M183" s="39">
        <f>'F16 Parli 8'!F83</f>
        <v>0</v>
      </c>
      <c r="N183" s="39">
        <f>'F16 Parli 8'!G83</f>
        <v>0</v>
      </c>
      <c r="O183" s="39">
        <f>'F16 Parli 8'!E105</f>
        <v>119456.25000000001</v>
      </c>
      <c r="P183" s="39">
        <f>'F16 Parli 8'!F105</f>
        <v>0</v>
      </c>
      <c r="Q183" s="39">
        <f>'F16 Parli 8'!G105</f>
        <v>0</v>
      </c>
    </row>
    <row r="184" spans="2:17" x14ac:dyDescent="0.25">
      <c r="B184" s="42" t="s">
        <v>27</v>
      </c>
      <c r="C184" s="39">
        <f>'F16 Parli 8'!E18</f>
        <v>119039.58333333336</v>
      </c>
      <c r="D184" s="39">
        <f>'F16 Parli 8'!F18</f>
        <v>0</v>
      </c>
      <c r="E184" s="39">
        <f>'F16 Parli 8'!G18</f>
        <v>0</v>
      </c>
      <c r="F184" s="39">
        <f>'F16 Parli 8'!E40</f>
        <v>119039.58333333336</v>
      </c>
      <c r="G184" s="39">
        <f>'F16 Parli 8'!F40</f>
        <v>0</v>
      </c>
      <c r="H184" s="39">
        <f>'F16 Parli 8'!G40</f>
        <v>0</v>
      </c>
      <c r="I184" s="39">
        <f>'F16 Parli 8'!E62</f>
        <v>119456.25000000001</v>
      </c>
      <c r="J184" s="39">
        <f>'F16 Parli 8'!F62</f>
        <v>0</v>
      </c>
      <c r="K184" s="39">
        <f>'F16 Parli 8'!G62</f>
        <v>0</v>
      </c>
      <c r="L184" s="39">
        <f>'F16 Parli 8'!E84</f>
        <v>119456.25000000001</v>
      </c>
      <c r="M184" s="39">
        <f>'F16 Parli 8'!F84</f>
        <v>0</v>
      </c>
      <c r="N184" s="39">
        <f>'F16 Parli 8'!G84</f>
        <v>0</v>
      </c>
      <c r="O184" s="39">
        <f>'F16 Parli 8'!E106</f>
        <v>119456.25000000001</v>
      </c>
      <c r="P184" s="39">
        <f>'F16 Parli 8'!F106</f>
        <v>0</v>
      </c>
      <c r="Q184" s="39">
        <f>'F16 Parli 8'!G106</f>
        <v>0</v>
      </c>
    </row>
    <row r="185" spans="2:17" x14ac:dyDescent="0.25">
      <c r="B185" s="42" t="s">
        <v>28</v>
      </c>
      <c r="C185" s="39">
        <f>'F16 Parli 8'!E19</f>
        <v>133324.33333333337</v>
      </c>
      <c r="D185" s="39">
        <f>'F16 Parli 8'!F19</f>
        <v>0</v>
      </c>
      <c r="E185" s="39">
        <f>'F16 Parli 8'!G19</f>
        <v>0</v>
      </c>
      <c r="F185" s="39">
        <f>'F16 Parli 8'!E41</f>
        <v>133324.33333333337</v>
      </c>
      <c r="G185" s="39">
        <f>'F16 Parli 8'!F41</f>
        <v>0</v>
      </c>
      <c r="H185" s="39">
        <f>'F16 Parli 8'!G41</f>
        <v>0</v>
      </c>
      <c r="I185" s="39">
        <f>'F16 Parli 8'!E63</f>
        <v>133791.00000000003</v>
      </c>
      <c r="J185" s="39">
        <f>'F16 Parli 8'!F63</f>
        <v>0</v>
      </c>
      <c r="K185" s="39">
        <f>'F16 Parli 8'!G63</f>
        <v>0</v>
      </c>
      <c r="L185" s="39">
        <f>'F16 Parli 8'!E85</f>
        <v>133791.00000000003</v>
      </c>
      <c r="M185" s="39">
        <f>'F16 Parli 8'!F85</f>
        <v>0</v>
      </c>
      <c r="N185" s="39">
        <f>'F16 Parli 8'!G85</f>
        <v>0</v>
      </c>
      <c r="O185" s="39">
        <f>'F16 Parli 8'!E107</f>
        <v>133791.00000000003</v>
      </c>
      <c r="P185" s="39">
        <f>'F16 Parli 8'!F107</f>
        <v>0</v>
      </c>
      <c r="Q185" s="39">
        <f>'F16 Parli 8'!G107</f>
        <v>0</v>
      </c>
    </row>
    <row r="186" spans="2:17" x14ac:dyDescent="0.25">
      <c r="B186" s="42" t="s">
        <v>29</v>
      </c>
      <c r="C186" s="39">
        <f>'F16 Parli 8'!E20</f>
        <v>133324.33333333337</v>
      </c>
      <c r="D186" s="39">
        <f>'F16 Parli 8'!F20</f>
        <v>0</v>
      </c>
      <c r="E186" s="39">
        <f>'F16 Parli 8'!G20</f>
        <v>0</v>
      </c>
      <c r="F186" s="39">
        <f>'F16 Parli 8'!E42</f>
        <v>133324.33333333337</v>
      </c>
      <c r="G186" s="39">
        <f>'F16 Parli 8'!F42</f>
        <v>0</v>
      </c>
      <c r="H186" s="39">
        <f>'F16 Parli 8'!G42</f>
        <v>0</v>
      </c>
      <c r="I186" s="39">
        <f>'F16 Parli 8'!E64</f>
        <v>133791.00000000003</v>
      </c>
      <c r="J186" s="39">
        <f>'F16 Parli 8'!F64</f>
        <v>0</v>
      </c>
      <c r="K186" s="39">
        <f>'F16 Parli 8'!G64</f>
        <v>0</v>
      </c>
      <c r="L186" s="39">
        <f>'F16 Parli 8'!E86</f>
        <v>133791.00000000003</v>
      </c>
      <c r="M186" s="39">
        <f>'F16 Parli 8'!F86</f>
        <v>0</v>
      </c>
      <c r="N186" s="39">
        <f>'F16 Parli 8'!G86</f>
        <v>0</v>
      </c>
      <c r="O186" s="39">
        <f>'F16 Parli 8'!E108</f>
        <v>133791.00000000003</v>
      </c>
      <c r="P186" s="39">
        <f>'F16 Parli 8'!F108</f>
        <v>0</v>
      </c>
      <c r="Q186" s="39">
        <f>'F16 Parli 8'!G108</f>
        <v>0</v>
      </c>
    </row>
    <row r="187" spans="2:17" x14ac:dyDescent="0.25">
      <c r="B187" s="42" t="s">
        <v>30</v>
      </c>
      <c r="C187" s="39">
        <f>'F16 Parli 8'!E21</f>
        <v>133324.33333333337</v>
      </c>
      <c r="D187" s="39">
        <f>'F16 Parli 8'!F21</f>
        <v>0</v>
      </c>
      <c r="E187" s="39">
        <f>'F16 Parli 8'!G21</f>
        <v>0</v>
      </c>
      <c r="F187" s="39">
        <f>'F16 Parli 8'!E43</f>
        <v>133324.33333333337</v>
      </c>
      <c r="G187" s="39">
        <f>'F16 Parli 8'!F43</f>
        <v>0</v>
      </c>
      <c r="H187" s="39">
        <f>'F16 Parli 8'!G43</f>
        <v>0</v>
      </c>
      <c r="I187" s="39">
        <f>'F16 Parli 8'!E65</f>
        <v>133791.00000000003</v>
      </c>
      <c r="J187" s="39">
        <f>'F16 Parli 8'!F65</f>
        <v>0</v>
      </c>
      <c r="K187" s="39">
        <f>'F16 Parli 8'!G65</f>
        <v>0</v>
      </c>
      <c r="L187" s="39">
        <f>'F16 Parli 8'!E87</f>
        <v>133791.00000000003</v>
      </c>
      <c r="M187" s="39">
        <f>'F16 Parli 8'!F87</f>
        <v>0</v>
      </c>
      <c r="N187" s="39">
        <f>'F16 Parli 8'!G87</f>
        <v>0</v>
      </c>
      <c r="O187" s="39">
        <f>'F16 Parli 8'!E109</f>
        <v>133791.00000000003</v>
      </c>
      <c r="P187" s="39">
        <f>'F16 Parli 8'!F109</f>
        <v>0</v>
      </c>
      <c r="Q187" s="39">
        <f>'F16 Parli 8'!G109</f>
        <v>0</v>
      </c>
    </row>
    <row r="188" spans="2:17" x14ac:dyDescent="0.25">
      <c r="B188" s="43" t="s">
        <v>81</v>
      </c>
      <c r="C188" s="40">
        <f>SUM(C176:C187)</f>
        <v>1428475.0000000005</v>
      </c>
      <c r="D188" s="40">
        <f t="shared" ref="D188" si="127">SUM(D176:D187)</f>
        <v>0</v>
      </c>
      <c r="E188" s="40">
        <f t="shared" ref="E188" si="128">SUM(E176:E187)</f>
        <v>0</v>
      </c>
      <c r="F188" s="40">
        <f t="shared" ref="F188" si="129">SUM(F176:F187)</f>
        <v>1428475.0000000005</v>
      </c>
      <c r="G188" s="40">
        <f t="shared" ref="G188" si="130">SUM(G176:G187)</f>
        <v>0</v>
      </c>
      <c r="H188" s="40">
        <f t="shared" ref="H188" si="131">SUM(H176:H187)</f>
        <v>0</v>
      </c>
      <c r="I188" s="40">
        <f t="shared" ref="I188" si="132">SUM(I176:I187)</f>
        <v>1433475.0000000002</v>
      </c>
      <c r="J188" s="40">
        <f t="shared" ref="J188" si="133">SUM(J176:J187)</f>
        <v>0</v>
      </c>
      <c r="K188" s="40">
        <f t="shared" ref="K188" si="134">SUM(K176:K187)</f>
        <v>0</v>
      </c>
      <c r="L188" s="40">
        <f t="shared" ref="L188" si="135">SUM(L176:L187)</f>
        <v>1433475.0000000002</v>
      </c>
      <c r="M188" s="40">
        <f t="shared" ref="M188" si="136">SUM(M176:M187)</f>
        <v>0</v>
      </c>
      <c r="N188" s="40">
        <f t="shared" ref="N188" si="137">SUM(N176:N187)</f>
        <v>0</v>
      </c>
      <c r="O188" s="40">
        <f t="shared" ref="O188" si="138">SUM(O176:O187)</f>
        <v>1433475.0000000002</v>
      </c>
      <c r="P188" s="40">
        <f t="shared" ref="P188" si="139">SUM(P176:P187)</f>
        <v>0</v>
      </c>
      <c r="Q188" s="40">
        <f t="shared" ref="Q188" si="140">SUM(Q176:Q187)</f>
        <v>0</v>
      </c>
    </row>
    <row r="189" spans="2:17" x14ac:dyDescent="0.25">
      <c r="C189" s="38"/>
      <c r="D189" s="38"/>
      <c r="E189" s="38"/>
      <c r="F189" s="38"/>
      <c r="G189" s="38"/>
      <c r="H189" s="38"/>
      <c r="I189" s="38"/>
      <c r="J189" s="38"/>
      <c r="K189" s="38"/>
      <c r="L189" s="38"/>
      <c r="M189" s="38"/>
      <c r="N189" s="38"/>
      <c r="O189" s="38"/>
      <c r="P189" s="38"/>
      <c r="Q189" s="38"/>
    </row>
    <row r="190" spans="2:17" x14ac:dyDescent="0.25">
      <c r="B190" s="41" t="s">
        <v>75</v>
      </c>
      <c r="C190" s="38"/>
      <c r="D190" s="38"/>
      <c r="E190" s="38"/>
      <c r="F190" s="38"/>
      <c r="G190" s="38"/>
      <c r="H190" s="38"/>
      <c r="I190" s="38"/>
      <c r="J190" s="38"/>
      <c r="K190" s="38"/>
      <c r="L190" s="38"/>
      <c r="M190" s="38"/>
      <c r="N190" s="38"/>
      <c r="O190" s="38"/>
      <c r="P190" s="38"/>
      <c r="Q190" s="50" t="s">
        <v>82</v>
      </c>
    </row>
    <row r="191" spans="2:17" x14ac:dyDescent="0.25">
      <c r="B191" s="54" t="s">
        <v>5</v>
      </c>
      <c r="C191" s="53" t="s">
        <v>76</v>
      </c>
      <c r="D191" s="53"/>
      <c r="E191" s="53"/>
      <c r="F191" s="53" t="s">
        <v>77</v>
      </c>
      <c r="G191" s="53"/>
      <c r="H191" s="53"/>
      <c r="I191" s="53" t="s">
        <v>78</v>
      </c>
      <c r="J191" s="53"/>
      <c r="K191" s="53"/>
      <c r="L191" s="53" t="s">
        <v>79</v>
      </c>
      <c r="M191" s="53"/>
      <c r="N191" s="53"/>
      <c r="O191" s="53" t="s">
        <v>80</v>
      </c>
      <c r="P191" s="53"/>
      <c r="Q191" s="53"/>
    </row>
    <row r="192" spans="2:17" x14ac:dyDescent="0.25">
      <c r="B192" s="54"/>
      <c r="C192" s="34" t="s">
        <v>40</v>
      </c>
      <c r="D192" s="34" t="s">
        <v>41</v>
      </c>
      <c r="E192" s="34" t="s">
        <v>42</v>
      </c>
      <c r="F192" s="34" t="s">
        <v>40</v>
      </c>
      <c r="G192" s="34" t="s">
        <v>41</v>
      </c>
      <c r="H192" s="34" t="s">
        <v>42</v>
      </c>
      <c r="I192" s="34" t="s">
        <v>40</v>
      </c>
      <c r="J192" s="34" t="s">
        <v>41</v>
      </c>
      <c r="K192" s="34" t="s">
        <v>42</v>
      </c>
      <c r="L192" s="34" t="s">
        <v>40</v>
      </c>
      <c r="M192" s="34" t="s">
        <v>41</v>
      </c>
      <c r="N192" s="34" t="s">
        <v>42</v>
      </c>
      <c r="O192" s="34" t="s">
        <v>40</v>
      </c>
      <c r="P192" s="34" t="s">
        <v>41</v>
      </c>
      <c r="Q192" s="34" t="s">
        <v>42</v>
      </c>
    </row>
    <row r="193" spans="2:17" x14ac:dyDescent="0.25">
      <c r="B193" s="42" t="s">
        <v>19</v>
      </c>
      <c r="C193" s="39">
        <f>'F16 Paras 3,4'!E10</f>
        <v>229416.66666666663</v>
      </c>
      <c r="D193" s="39">
        <f>'F16 Paras 3,4'!F10</f>
        <v>0</v>
      </c>
      <c r="E193" s="39">
        <f>'F16 Paras 3,4'!G10</f>
        <v>0</v>
      </c>
      <c r="F193" s="39">
        <f>'F16 Paras 3,4'!E32</f>
        <v>229416.66666666663</v>
      </c>
      <c r="G193" s="39">
        <f>'F16 Paras 3,4'!F32</f>
        <v>0</v>
      </c>
      <c r="H193" s="39">
        <f>'F16 Paras 3,4'!G32</f>
        <v>0</v>
      </c>
      <c r="I193" s="39">
        <f>'F16 Paras 3,4'!E54</f>
        <v>229416.66666666663</v>
      </c>
      <c r="J193" s="39">
        <f>'F16 Paras 3,4'!F54</f>
        <v>0</v>
      </c>
      <c r="K193" s="39">
        <f>'F16 Paras 3,4'!G54</f>
        <v>0</v>
      </c>
      <c r="L193" s="39">
        <f>'F16 Paras 3,4'!E76</f>
        <v>229416.66666666663</v>
      </c>
      <c r="M193" s="39">
        <f>'F16 Paras 3,4'!F76</f>
        <v>0</v>
      </c>
      <c r="N193" s="39">
        <f>'F16 Paras 3,4'!G76</f>
        <v>0</v>
      </c>
      <c r="O193" s="39">
        <f>'F16 Paras 3,4'!E98</f>
        <v>229416.66666666663</v>
      </c>
      <c r="P193" s="39">
        <f>'F16 Paras 3,4'!F98</f>
        <v>0</v>
      </c>
      <c r="Q193" s="39">
        <f>'F16 Paras 3,4'!G98</f>
        <v>0</v>
      </c>
    </row>
    <row r="194" spans="2:17" x14ac:dyDescent="0.25">
      <c r="B194" s="42" t="s">
        <v>20</v>
      </c>
      <c r="C194" s="39">
        <f>'F16 Paras 3,4'!E11</f>
        <v>229416.66666666663</v>
      </c>
      <c r="D194" s="39">
        <f>'F16 Paras 3,4'!F11</f>
        <v>0</v>
      </c>
      <c r="E194" s="39">
        <f>'F16 Paras 3,4'!G11</f>
        <v>0</v>
      </c>
      <c r="F194" s="39">
        <f>'F16 Paras 3,4'!E33</f>
        <v>229416.66666666663</v>
      </c>
      <c r="G194" s="39">
        <f>'F16 Paras 3,4'!F33</f>
        <v>0</v>
      </c>
      <c r="H194" s="39">
        <f>'F16 Paras 3,4'!G33</f>
        <v>0</v>
      </c>
      <c r="I194" s="39">
        <f>'F16 Paras 3,4'!E55</f>
        <v>229416.66666666663</v>
      </c>
      <c r="J194" s="39">
        <f>'F16 Paras 3,4'!F55</f>
        <v>0</v>
      </c>
      <c r="K194" s="39">
        <f>'F16 Paras 3,4'!G55</f>
        <v>0</v>
      </c>
      <c r="L194" s="39">
        <f>'F16 Paras 3,4'!E77</f>
        <v>229416.66666666663</v>
      </c>
      <c r="M194" s="39">
        <f>'F16 Paras 3,4'!F77</f>
        <v>0</v>
      </c>
      <c r="N194" s="39">
        <f>'F16 Paras 3,4'!G77</f>
        <v>0</v>
      </c>
      <c r="O194" s="39">
        <f>'F16 Paras 3,4'!E99</f>
        <v>229416.66666666663</v>
      </c>
      <c r="P194" s="39">
        <f>'F16 Paras 3,4'!F99</f>
        <v>0</v>
      </c>
      <c r="Q194" s="39">
        <f>'F16 Paras 3,4'!G99</f>
        <v>0</v>
      </c>
    </row>
    <row r="195" spans="2:17" x14ac:dyDescent="0.25">
      <c r="B195" s="42" t="s">
        <v>21</v>
      </c>
      <c r="C195" s="39">
        <f>'F16 Paras 3,4'!E12</f>
        <v>229416.66666666663</v>
      </c>
      <c r="D195" s="39">
        <f>'F16 Paras 3,4'!F12</f>
        <v>0</v>
      </c>
      <c r="E195" s="39">
        <f>'F16 Paras 3,4'!G12</f>
        <v>0</v>
      </c>
      <c r="F195" s="39">
        <f>'F16 Paras 3,4'!E34</f>
        <v>229416.66666666663</v>
      </c>
      <c r="G195" s="39">
        <f>'F16 Paras 3,4'!F34</f>
        <v>0</v>
      </c>
      <c r="H195" s="39">
        <f>'F16 Paras 3,4'!G34</f>
        <v>0</v>
      </c>
      <c r="I195" s="39">
        <f>'F16 Paras 3,4'!E56</f>
        <v>229416.66666666663</v>
      </c>
      <c r="J195" s="39">
        <f>'F16 Paras 3,4'!F56</f>
        <v>0</v>
      </c>
      <c r="K195" s="39">
        <f>'F16 Paras 3,4'!G56</f>
        <v>0</v>
      </c>
      <c r="L195" s="39">
        <f>'F16 Paras 3,4'!E78</f>
        <v>229416.66666666663</v>
      </c>
      <c r="M195" s="39">
        <f>'F16 Paras 3,4'!F78</f>
        <v>0</v>
      </c>
      <c r="N195" s="39">
        <f>'F16 Paras 3,4'!G78</f>
        <v>0</v>
      </c>
      <c r="O195" s="39">
        <f>'F16 Paras 3,4'!E100</f>
        <v>229416.66666666663</v>
      </c>
      <c r="P195" s="39">
        <f>'F16 Paras 3,4'!F100</f>
        <v>0</v>
      </c>
      <c r="Q195" s="39">
        <f>'F16 Paras 3,4'!G100</f>
        <v>0</v>
      </c>
    </row>
    <row r="196" spans="2:17" x14ac:dyDescent="0.25">
      <c r="B196" s="42" t="s">
        <v>22</v>
      </c>
      <c r="C196" s="39">
        <f>'F16 Paras 3,4'!E13</f>
        <v>201886.66666666663</v>
      </c>
      <c r="D196" s="39">
        <f>'F16 Paras 3,4'!F13</f>
        <v>0</v>
      </c>
      <c r="E196" s="39">
        <f>'F16 Paras 3,4'!G13</f>
        <v>0</v>
      </c>
      <c r="F196" s="39">
        <f>'F16 Paras 3,4'!E35</f>
        <v>201886.66666666663</v>
      </c>
      <c r="G196" s="39">
        <f>'F16 Paras 3,4'!F35</f>
        <v>0</v>
      </c>
      <c r="H196" s="39">
        <f>'F16 Paras 3,4'!G35</f>
        <v>0</v>
      </c>
      <c r="I196" s="39">
        <f>'F16 Paras 3,4'!E57</f>
        <v>201886.66666666663</v>
      </c>
      <c r="J196" s="39">
        <f>'F16 Paras 3,4'!F57</f>
        <v>0</v>
      </c>
      <c r="K196" s="39">
        <f>'F16 Paras 3,4'!G57</f>
        <v>0</v>
      </c>
      <c r="L196" s="39">
        <f>'F16 Paras 3,4'!E79</f>
        <v>201886.66666666663</v>
      </c>
      <c r="M196" s="39">
        <f>'F16 Paras 3,4'!F79</f>
        <v>0</v>
      </c>
      <c r="N196" s="39">
        <f>'F16 Paras 3,4'!G79</f>
        <v>0</v>
      </c>
      <c r="O196" s="39">
        <f>'F16 Paras 3,4'!E101</f>
        <v>201886.66666666663</v>
      </c>
      <c r="P196" s="39">
        <f>'F16 Paras 3,4'!F101</f>
        <v>0</v>
      </c>
      <c r="Q196" s="39">
        <f>'F16 Paras 3,4'!G101</f>
        <v>0</v>
      </c>
    </row>
    <row r="197" spans="2:17" x14ac:dyDescent="0.25">
      <c r="B197" s="42" t="s">
        <v>23</v>
      </c>
      <c r="C197" s="39">
        <f>'F16 Paras 3,4'!E14</f>
        <v>201886.66666666663</v>
      </c>
      <c r="D197" s="39">
        <f>'F16 Paras 3,4'!F14</f>
        <v>0</v>
      </c>
      <c r="E197" s="39">
        <f>'F16 Paras 3,4'!G14</f>
        <v>0</v>
      </c>
      <c r="F197" s="39">
        <f>'F16 Paras 3,4'!E36</f>
        <v>201886.66666666663</v>
      </c>
      <c r="G197" s="39">
        <f>'F16 Paras 3,4'!F36</f>
        <v>0</v>
      </c>
      <c r="H197" s="39">
        <f>'F16 Paras 3,4'!G36</f>
        <v>0</v>
      </c>
      <c r="I197" s="39">
        <f>'F16 Paras 3,4'!E58</f>
        <v>201886.66666666663</v>
      </c>
      <c r="J197" s="39">
        <f>'F16 Paras 3,4'!F58</f>
        <v>0</v>
      </c>
      <c r="K197" s="39">
        <f>'F16 Paras 3,4'!G58</f>
        <v>0</v>
      </c>
      <c r="L197" s="39">
        <f>'F16 Paras 3,4'!E80</f>
        <v>201886.66666666663</v>
      </c>
      <c r="M197" s="39">
        <f>'F16 Paras 3,4'!F80</f>
        <v>0</v>
      </c>
      <c r="N197" s="39">
        <f>'F16 Paras 3,4'!G80</f>
        <v>0</v>
      </c>
      <c r="O197" s="39">
        <f>'F16 Paras 3,4'!E102</f>
        <v>201886.66666666663</v>
      </c>
      <c r="P197" s="39">
        <f>'F16 Paras 3,4'!F102</f>
        <v>0</v>
      </c>
      <c r="Q197" s="39">
        <f>'F16 Paras 3,4'!G102</f>
        <v>0</v>
      </c>
    </row>
    <row r="198" spans="2:17" x14ac:dyDescent="0.25">
      <c r="B198" s="42" t="s">
        <v>24</v>
      </c>
      <c r="C198" s="39">
        <f>'F16 Paras 3,4'!E15</f>
        <v>201886.66666666663</v>
      </c>
      <c r="D198" s="39">
        <f>'F16 Paras 3,4'!F15</f>
        <v>0</v>
      </c>
      <c r="E198" s="39">
        <f>'F16 Paras 3,4'!G15</f>
        <v>0</v>
      </c>
      <c r="F198" s="39">
        <f>'F16 Paras 3,4'!E37</f>
        <v>201886.66666666663</v>
      </c>
      <c r="G198" s="39">
        <f>'F16 Paras 3,4'!F37</f>
        <v>0</v>
      </c>
      <c r="H198" s="39">
        <f>'F16 Paras 3,4'!G37</f>
        <v>0</v>
      </c>
      <c r="I198" s="39">
        <f>'F16 Paras 3,4'!E59</f>
        <v>201886.66666666663</v>
      </c>
      <c r="J198" s="39">
        <f>'F16 Paras 3,4'!F59</f>
        <v>0</v>
      </c>
      <c r="K198" s="39">
        <f>'F16 Paras 3,4'!G59</f>
        <v>0</v>
      </c>
      <c r="L198" s="39">
        <f>'F16 Paras 3,4'!E81</f>
        <v>201886.66666666663</v>
      </c>
      <c r="M198" s="39">
        <f>'F16 Paras 3,4'!F81</f>
        <v>0</v>
      </c>
      <c r="N198" s="39">
        <f>'F16 Paras 3,4'!G81</f>
        <v>0</v>
      </c>
      <c r="O198" s="39">
        <f>'F16 Paras 3,4'!E103</f>
        <v>201886.66666666663</v>
      </c>
      <c r="P198" s="39">
        <f>'F16 Paras 3,4'!F103</f>
        <v>0</v>
      </c>
      <c r="Q198" s="39">
        <f>'F16 Paras 3,4'!G103</f>
        <v>0</v>
      </c>
    </row>
    <row r="199" spans="2:17" x14ac:dyDescent="0.25">
      <c r="B199" s="42" t="s">
        <v>25</v>
      </c>
      <c r="C199" s="39">
        <f>'F16 Paras 3,4'!E16</f>
        <v>229416.66666666663</v>
      </c>
      <c r="D199" s="39">
        <f>'F16 Paras 3,4'!F16</f>
        <v>0</v>
      </c>
      <c r="E199" s="39">
        <f>'F16 Paras 3,4'!G16</f>
        <v>0</v>
      </c>
      <c r="F199" s="39">
        <f>'F16 Paras 3,4'!E38</f>
        <v>229416.66666666663</v>
      </c>
      <c r="G199" s="39">
        <f>'F16 Paras 3,4'!F38</f>
        <v>0</v>
      </c>
      <c r="H199" s="39">
        <f>'F16 Paras 3,4'!G38</f>
        <v>0</v>
      </c>
      <c r="I199" s="39">
        <f>'F16 Paras 3,4'!E60</f>
        <v>229416.66666666663</v>
      </c>
      <c r="J199" s="39">
        <f>'F16 Paras 3,4'!F60</f>
        <v>0</v>
      </c>
      <c r="K199" s="39">
        <f>'F16 Paras 3,4'!G60</f>
        <v>0</v>
      </c>
      <c r="L199" s="39">
        <f>'F16 Paras 3,4'!E82</f>
        <v>229416.66666666663</v>
      </c>
      <c r="M199" s="39">
        <f>'F16 Paras 3,4'!F82</f>
        <v>0</v>
      </c>
      <c r="N199" s="39">
        <f>'F16 Paras 3,4'!G82</f>
        <v>0</v>
      </c>
      <c r="O199" s="39">
        <f>'F16 Paras 3,4'!E104</f>
        <v>229416.66666666663</v>
      </c>
      <c r="P199" s="39">
        <f>'F16 Paras 3,4'!F104</f>
        <v>0</v>
      </c>
      <c r="Q199" s="39">
        <f>'F16 Paras 3,4'!G104</f>
        <v>0</v>
      </c>
    </row>
    <row r="200" spans="2:17" x14ac:dyDescent="0.25">
      <c r="B200" s="42" t="s">
        <v>26</v>
      </c>
      <c r="C200" s="39">
        <f>'F16 Paras 3,4'!E17</f>
        <v>229416.66666666663</v>
      </c>
      <c r="D200" s="39">
        <f>'F16 Paras 3,4'!F17</f>
        <v>0</v>
      </c>
      <c r="E200" s="39">
        <f>'F16 Paras 3,4'!G17</f>
        <v>0</v>
      </c>
      <c r="F200" s="39">
        <f>'F16 Paras 3,4'!E39</f>
        <v>229416.66666666663</v>
      </c>
      <c r="G200" s="39">
        <f>'F16 Paras 3,4'!F39</f>
        <v>0</v>
      </c>
      <c r="H200" s="39">
        <f>'F16 Paras 3,4'!G39</f>
        <v>0</v>
      </c>
      <c r="I200" s="39">
        <f>'F16 Paras 3,4'!E61</f>
        <v>229416.66666666663</v>
      </c>
      <c r="J200" s="39">
        <f>'F16 Paras 3,4'!F61</f>
        <v>0</v>
      </c>
      <c r="K200" s="39">
        <f>'F16 Paras 3,4'!G61</f>
        <v>0</v>
      </c>
      <c r="L200" s="39">
        <f>'F16 Paras 3,4'!E83</f>
        <v>229416.66666666663</v>
      </c>
      <c r="M200" s="39">
        <f>'F16 Paras 3,4'!F83</f>
        <v>0</v>
      </c>
      <c r="N200" s="39">
        <f>'F16 Paras 3,4'!G83</f>
        <v>0</v>
      </c>
      <c r="O200" s="39">
        <f>'F16 Paras 3,4'!E105</f>
        <v>229416.66666666663</v>
      </c>
      <c r="P200" s="39">
        <f>'F16 Paras 3,4'!F105</f>
        <v>0</v>
      </c>
      <c r="Q200" s="39">
        <f>'F16 Paras 3,4'!G105</f>
        <v>0</v>
      </c>
    </row>
    <row r="201" spans="2:17" x14ac:dyDescent="0.25">
      <c r="B201" s="42" t="s">
        <v>27</v>
      </c>
      <c r="C201" s="39">
        <f>'F16 Paras 3,4'!E18</f>
        <v>229416.66666666663</v>
      </c>
      <c r="D201" s="39">
        <f>'F16 Paras 3,4'!F18</f>
        <v>0</v>
      </c>
      <c r="E201" s="39">
        <f>'F16 Paras 3,4'!G18</f>
        <v>0</v>
      </c>
      <c r="F201" s="39">
        <f>'F16 Paras 3,4'!E40</f>
        <v>229416.66666666663</v>
      </c>
      <c r="G201" s="39">
        <f>'F16 Paras 3,4'!F40</f>
        <v>0</v>
      </c>
      <c r="H201" s="39">
        <f>'F16 Paras 3,4'!G40</f>
        <v>0</v>
      </c>
      <c r="I201" s="39">
        <f>'F16 Paras 3,4'!E62</f>
        <v>229416.66666666663</v>
      </c>
      <c r="J201" s="39">
        <f>'F16 Paras 3,4'!F62</f>
        <v>0</v>
      </c>
      <c r="K201" s="39">
        <f>'F16 Paras 3,4'!G62</f>
        <v>0</v>
      </c>
      <c r="L201" s="39">
        <f>'F16 Paras 3,4'!E84</f>
        <v>229416.66666666663</v>
      </c>
      <c r="M201" s="39">
        <f>'F16 Paras 3,4'!F84</f>
        <v>0</v>
      </c>
      <c r="N201" s="39">
        <f>'F16 Paras 3,4'!G84</f>
        <v>0</v>
      </c>
      <c r="O201" s="39">
        <f>'F16 Paras 3,4'!E106</f>
        <v>229416.66666666663</v>
      </c>
      <c r="P201" s="39">
        <f>'F16 Paras 3,4'!F106</f>
        <v>0</v>
      </c>
      <c r="Q201" s="39">
        <f>'F16 Paras 3,4'!G106</f>
        <v>0</v>
      </c>
    </row>
    <row r="202" spans="2:17" x14ac:dyDescent="0.25">
      <c r="B202" s="42" t="s">
        <v>28</v>
      </c>
      <c r="C202" s="39">
        <f>'F16 Paras 3,4'!E19</f>
        <v>256946.66666666666</v>
      </c>
      <c r="D202" s="39">
        <f>'F16 Paras 3,4'!F19</f>
        <v>0</v>
      </c>
      <c r="E202" s="39">
        <f>'F16 Paras 3,4'!G19</f>
        <v>0</v>
      </c>
      <c r="F202" s="39">
        <f>'F16 Paras 3,4'!E41</f>
        <v>256946.66666666666</v>
      </c>
      <c r="G202" s="39">
        <f>'F16 Paras 3,4'!F41</f>
        <v>0</v>
      </c>
      <c r="H202" s="39">
        <f>'F16 Paras 3,4'!G41</f>
        <v>0</v>
      </c>
      <c r="I202" s="39">
        <f>'F16 Paras 3,4'!E63</f>
        <v>256946.66666666666</v>
      </c>
      <c r="J202" s="39">
        <f>'F16 Paras 3,4'!F63</f>
        <v>0</v>
      </c>
      <c r="K202" s="39">
        <f>'F16 Paras 3,4'!G63</f>
        <v>0</v>
      </c>
      <c r="L202" s="39">
        <f>'F16 Paras 3,4'!E85</f>
        <v>256946.66666666666</v>
      </c>
      <c r="M202" s="39">
        <f>'F16 Paras 3,4'!F85</f>
        <v>0</v>
      </c>
      <c r="N202" s="39">
        <f>'F16 Paras 3,4'!G85</f>
        <v>0</v>
      </c>
      <c r="O202" s="39">
        <f>'F16 Paras 3,4'!E107</f>
        <v>256946.66666666666</v>
      </c>
      <c r="P202" s="39">
        <f>'F16 Paras 3,4'!F107</f>
        <v>0</v>
      </c>
      <c r="Q202" s="39">
        <f>'F16 Paras 3,4'!G107</f>
        <v>0</v>
      </c>
    </row>
    <row r="203" spans="2:17" x14ac:dyDescent="0.25">
      <c r="B203" s="42" t="s">
        <v>29</v>
      </c>
      <c r="C203" s="39">
        <f>'F16 Paras 3,4'!E20</f>
        <v>256946.66666666666</v>
      </c>
      <c r="D203" s="39">
        <f>'F16 Paras 3,4'!F20</f>
        <v>0</v>
      </c>
      <c r="E203" s="39">
        <f>'F16 Paras 3,4'!G20</f>
        <v>0</v>
      </c>
      <c r="F203" s="39">
        <f>'F16 Paras 3,4'!E42</f>
        <v>256946.66666666666</v>
      </c>
      <c r="G203" s="39">
        <f>'F16 Paras 3,4'!F42</f>
        <v>0</v>
      </c>
      <c r="H203" s="39">
        <f>'F16 Paras 3,4'!G42</f>
        <v>0</v>
      </c>
      <c r="I203" s="39">
        <f>'F16 Paras 3,4'!E64</f>
        <v>256946.66666666666</v>
      </c>
      <c r="J203" s="39">
        <f>'F16 Paras 3,4'!F64</f>
        <v>0</v>
      </c>
      <c r="K203" s="39">
        <f>'F16 Paras 3,4'!G64</f>
        <v>0</v>
      </c>
      <c r="L203" s="39">
        <f>'F16 Paras 3,4'!E86</f>
        <v>256946.66666666666</v>
      </c>
      <c r="M203" s="39">
        <f>'F16 Paras 3,4'!F86</f>
        <v>0</v>
      </c>
      <c r="N203" s="39">
        <f>'F16 Paras 3,4'!G86</f>
        <v>0</v>
      </c>
      <c r="O203" s="39">
        <f>'F16 Paras 3,4'!E108</f>
        <v>256946.66666666666</v>
      </c>
      <c r="P203" s="39">
        <f>'F16 Paras 3,4'!F108</f>
        <v>0</v>
      </c>
      <c r="Q203" s="39">
        <f>'F16 Paras 3,4'!G108</f>
        <v>0</v>
      </c>
    </row>
    <row r="204" spans="2:17" x14ac:dyDescent="0.25">
      <c r="B204" s="42" t="s">
        <v>30</v>
      </c>
      <c r="C204" s="39">
        <f>'F16 Paras 3,4'!E21</f>
        <v>256946.66666666666</v>
      </c>
      <c r="D204" s="39">
        <f>'F16 Paras 3,4'!F21</f>
        <v>0</v>
      </c>
      <c r="E204" s="39">
        <f>'F16 Paras 3,4'!G21</f>
        <v>0</v>
      </c>
      <c r="F204" s="39">
        <f>'F16 Paras 3,4'!E43</f>
        <v>256946.66666666666</v>
      </c>
      <c r="G204" s="39">
        <f>'F16 Paras 3,4'!F43</f>
        <v>0</v>
      </c>
      <c r="H204" s="39">
        <f>'F16 Paras 3,4'!G43</f>
        <v>0</v>
      </c>
      <c r="I204" s="39">
        <f>'F16 Paras 3,4'!E65</f>
        <v>256946.66666666666</v>
      </c>
      <c r="J204" s="39">
        <f>'F16 Paras 3,4'!F65</f>
        <v>0</v>
      </c>
      <c r="K204" s="39">
        <f>'F16 Paras 3,4'!G65</f>
        <v>0</v>
      </c>
      <c r="L204" s="39">
        <f>'F16 Paras 3,4'!E87</f>
        <v>256946.66666666666</v>
      </c>
      <c r="M204" s="39">
        <f>'F16 Paras 3,4'!F87</f>
        <v>0</v>
      </c>
      <c r="N204" s="39">
        <f>'F16 Paras 3,4'!G87</f>
        <v>0</v>
      </c>
      <c r="O204" s="39">
        <f>'F16 Paras 3,4'!E109</f>
        <v>256946.66666666666</v>
      </c>
      <c r="P204" s="39">
        <f>'F16 Paras 3,4'!F109</f>
        <v>0</v>
      </c>
      <c r="Q204" s="39">
        <f>'F16 Paras 3,4'!G109</f>
        <v>0</v>
      </c>
    </row>
    <row r="205" spans="2:17" x14ac:dyDescent="0.25">
      <c r="B205" s="43" t="s">
        <v>81</v>
      </c>
      <c r="C205" s="40">
        <f>SUM(C193:C204)</f>
        <v>2752999.9999999986</v>
      </c>
      <c r="D205" s="40">
        <f t="shared" ref="D205" si="141">SUM(D193:D204)</f>
        <v>0</v>
      </c>
      <c r="E205" s="40">
        <f t="shared" ref="E205" si="142">SUM(E193:E204)</f>
        <v>0</v>
      </c>
      <c r="F205" s="40">
        <f t="shared" ref="F205" si="143">SUM(F193:F204)</f>
        <v>2752999.9999999986</v>
      </c>
      <c r="G205" s="40">
        <f t="shared" ref="G205" si="144">SUM(G193:G204)</f>
        <v>0</v>
      </c>
      <c r="H205" s="40">
        <f t="shared" ref="H205" si="145">SUM(H193:H204)</f>
        <v>0</v>
      </c>
      <c r="I205" s="40">
        <f t="shared" ref="I205" si="146">SUM(I193:I204)</f>
        <v>2752999.9999999986</v>
      </c>
      <c r="J205" s="40">
        <f t="shared" ref="J205" si="147">SUM(J193:J204)</f>
        <v>0</v>
      </c>
      <c r="K205" s="40">
        <f t="shared" ref="K205" si="148">SUM(K193:K204)</f>
        <v>0</v>
      </c>
      <c r="L205" s="40">
        <f t="shared" ref="L205" si="149">SUM(L193:L204)</f>
        <v>2752999.9999999986</v>
      </c>
      <c r="M205" s="40">
        <f t="shared" ref="M205" si="150">SUM(M193:M204)</f>
        <v>0</v>
      </c>
      <c r="N205" s="40">
        <f t="shared" ref="N205" si="151">SUM(N193:N204)</f>
        <v>0</v>
      </c>
      <c r="O205" s="40">
        <f t="shared" ref="O205" si="152">SUM(O193:O204)</f>
        <v>2752999.9999999986</v>
      </c>
      <c r="P205" s="40">
        <f t="shared" ref="P205" si="153">SUM(P193:P204)</f>
        <v>0</v>
      </c>
      <c r="Q205" s="40">
        <f t="shared" ref="Q205" si="154">SUM(Q193:Q204)</f>
        <v>0</v>
      </c>
    </row>
    <row r="206" spans="2:17" x14ac:dyDescent="0.25">
      <c r="C206" s="38"/>
      <c r="D206" s="38"/>
      <c r="E206" s="38"/>
      <c r="F206" s="38"/>
      <c r="G206" s="38"/>
      <c r="H206" s="38"/>
      <c r="I206" s="38"/>
      <c r="J206" s="38"/>
      <c r="K206" s="38"/>
      <c r="L206" s="38"/>
      <c r="M206" s="38"/>
      <c r="N206" s="38"/>
      <c r="O206" s="38"/>
      <c r="P206" s="38"/>
      <c r="Q206" s="38"/>
    </row>
    <row r="207" spans="2:17" x14ac:dyDescent="0.25">
      <c r="B207" s="41" t="s">
        <v>58</v>
      </c>
      <c r="C207" s="38"/>
      <c r="D207" s="38"/>
      <c r="E207" s="38"/>
      <c r="F207" s="38"/>
      <c r="G207" s="38"/>
      <c r="H207" s="38"/>
      <c r="I207" s="38"/>
      <c r="J207" s="38"/>
      <c r="K207" s="38"/>
      <c r="L207" s="38"/>
      <c r="M207" s="38"/>
      <c r="N207" s="38"/>
      <c r="O207" s="38"/>
      <c r="P207" s="38"/>
      <c r="Q207" s="50" t="s">
        <v>82</v>
      </c>
    </row>
    <row r="208" spans="2:17" x14ac:dyDescent="0.25">
      <c r="B208" s="54" t="s">
        <v>5</v>
      </c>
      <c r="C208" s="53" t="s">
        <v>76</v>
      </c>
      <c r="D208" s="53"/>
      <c r="E208" s="53"/>
      <c r="F208" s="53" t="s">
        <v>77</v>
      </c>
      <c r="G208" s="53"/>
      <c r="H208" s="53"/>
      <c r="I208" s="53" t="s">
        <v>78</v>
      </c>
      <c r="J208" s="53"/>
      <c r="K208" s="53"/>
      <c r="L208" s="53" t="s">
        <v>79</v>
      </c>
      <c r="M208" s="53"/>
      <c r="N208" s="53"/>
      <c r="O208" s="53" t="s">
        <v>80</v>
      </c>
      <c r="P208" s="53"/>
      <c r="Q208" s="53"/>
    </row>
    <row r="209" spans="2:17" x14ac:dyDescent="0.25">
      <c r="B209" s="54"/>
      <c r="C209" s="34" t="s">
        <v>40</v>
      </c>
      <c r="D209" s="34" t="s">
        <v>41</v>
      </c>
      <c r="E209" s="34" t="s">
        <v>42</v>
      </c>
      <c r="F209" s="34" t="s">
        <v>40</v>
      </c>
      <c r="G209" s="34" t="s">
        <v>41</v>
      </c>
      <c r="H209" s="34" t="s">
        <v>42</v>
      </c>
      <c r="I209" s="34" t="s">
        <v>40</v>
      </c>
      <c r="J209" s="34" t="s">
        <v>41</v>
      </c>
      <c r="K209" s="34" t="s">
        <v>42</v>
      </c>
      <c r="L209" s="34" t="s">
        <v>40</v>
      </c>
      <c r="M209" s="34" t="s">
        <v>41</v>
      </c>
      <c r="N209" s="34" t="s">
        <v>42</v>
      </c>
      <c r="O209" s="34" t="s">
        <v>40</v>
      </c>
      <c r="P209" s="34" t="s">
        <v>41</v>
      </c>
      <c r="Q209" s="34" t="s">
        <v>42</v>
      </c>
    </row>
    <row r="210" spans="2:17" x14ac:dyDescent="0.25">
      <c r="B210" s="42" t="s">
        <v>19</v>
      </c>
      <c r="C210" s="39">
        <f>'F16 BSL 6'!E10</f>
        <v>222750</v>
      </c>
      <c r="D210" s="39">
        <f>'F16 BSL 6'!F10</f>
        <v>0</v>
      </c>
      <c r="E210" s="39">
        <f>'F16 BSL 6'!G10</f>
        <v>53333.333333333336</v>
      </c>
      <c r="F210" s="39">
        <f>'F16 BSL 6'!E32</f>
        <v>222750</v>
      </c>
      <c r="G210" s="39">
        <f>'F16 BSL 6'!F32</f>
        <v>0</v>
      </c>
      <c r="H210" s="39">
        <f>'F16 BSL 6'!G32</f>
        <v>53333.333333333336</v>
      </c>
      <c r="I210" s="39">
        <f>'F16 BSL 6'!E54</f>
        <v>222750</v>
      </c>
      <c r="J210" s="39">
        <f>'F16 BSL 6'!F54</f>
        <v>0</v>
      </c>
      <c r="K210" s="39">
        <f>'F16 BSL 6'!G54</f>
        <v>53333.333333333336</v>
      </c>
      <c r="L210" s="39">
        <f>'F16 BSL 6'!E76</f>
        <v>222750</v>
      </c>
      <c r="M210" s="39">
        <f>'F16 BSL 6'!F76</f>
        <v>0</v>
      </c>
      <c r="N210" s="39">
        <f>'F16 BSL 6'!G76</f>
        <v>53333.333333333336</v>
      </c>
      <c r="O210" s="39">
        <f>'F16 BSL 6'!E98</f>
        <v>222750</v>
      </c>
      <c r="P210" s="39">
        <f>'F16 BSL 6'!F98</f>
        <v>0</v>
      </c>
      <c r="Q210" s="39">
        <f>'F16 BSL 6'!G98</f>
        <v>53333.333333333336</v>
      </c>
    </row>
    <row r="211" spans="2:17" x14ac:dyDescent="0.25">
      <c r="B211" s="42" t="s">
        <v>20</v>
      </c>
      <c r="C211" s="39">
        <f>'F16 BSL 6'!E11</f>
        <v>222750</v>
      </c>
      <c r="D211" s="39">
        <f>'F16 BSL 6'!F11</f>
        <v>0</v>
      </c>
      <c r="E211" s="39">
        <f>'F16 BSL 6'!G11</f>
        <v>53333.333333333336</v>
      </c>
      <c r="F211" s="39">
        <f>'F16 BSL 6'!E33</f>
        <v>222750</v>
      </c>
      <c r="G211" s="39">
        <f>'F16 BSL 6'!F33</f>
        <v>0</v>
      </c>
      <c r="H211" s="39">
        <f>'F16 BSL 6'!G33</f>
        <v>53333.333333333336</v>
      </c>
      <c r="I211" s="39">
        <f>'F16 BSL 6'!E55</f>
        <v>222750</v>
      </c>
      <c r="J211" s="39">
        <f>'F16 BSL 6'!F55</f>
        <v>0</v>
      </c>
      <c r="K211" s="39">
        <f>'F16 BSL 6'!G55</f>
        <v>53333.333333333336</v>
      </c>
      <c r="L211" s="39">
        <f>'F16 BSL 6'!E77</f>
        <v>222750</v>
      </c>
      <c r="M211" s="39">
        <f>'F16 BSL 6'!F77</f>
        <v>0</v>
      </c>
      <c r="N211" s="39">
        <f>'F16 BSL 6'!G77</f>
        <v>53333.333333333336</v>
      </c>
      <c r="O211" s="39">
        <f>'F16 BSL 6'!E99</f>
        <v>222750</v>
      </c>
      <c r="P211" s="39">
        <f>'F16 BSL 6'!F99</f>
        <v>0</v>
      </c>
      <c r="Q211" s="39">
        <f>'F16 BSL 6'!G99</f>
        <v>53333.333333333336</v>
      </c>
    </row>
    <row r="212" spans="2:17" x14ac:dyDescent="0.25">
      <c r="B212" s="42" t="s">
        <v>21</v>
      </c>
      <c r="C212" s="39">
        <f>'F16 BSL 6'!E12</f>
        <v>222750</v>
      </c>
      <c r="D212" s="39">
        <f>'F16 BSL 6'!F12</f>
        <v>0</v>
      </c>
      <c r="E212" s="39">
        <f>'F16 BSL 6'!G12</f>
        <v>53333.333333333336</v>
      </c>
      <c r="F212" s="39">
        <f>'F16 BSL 6'!E34</f>
        <v>222750</v>
      </c>
      <c r="G212" s="39">
        <f>'F16 BSL 6'!F34</f>
        <v>0</v>
      </c>
      <c r="H212" s="39">
        <f>'F16 BSL 6'!G34</f>
        <v>53333.333333333336</v>
      </c>
      <c r="I212" s="39">
        <f>'F16 BSL 6'!E56</f>
        <v>222750</v>
      </c>
      <c r="J212" s="39">
        <f>'F16 BSL 6'!F56</f>
        <v>0</v>
      </c>
      <c r="K212" s="39">
        <f>'F16 BSL 6'!G56</f>
        <v>53333.333333333336</v>
      </c>
      <c r="L212" s="39">
        <f>'F16 BSL 6'!E78</f>
        <v>222750</v>
      </c>
      <c r="M212" s="39">
        <f>'F16 BSL 6'!F78</f>
        <v>0</v>
      </c>
      <c r="N212" s="39">
        <f>'F16 BSL 6'!G78</f>
        <v>53333.333333333336</v>
      </c>
      <c r="O212" s="39">
        <f>'F16 BSL 6'!E100</f>
        <v>222750</v>
      </c>
      <c r="P212" s="39">
        <f>'F16 BSL 6'!F100</f>
        <v>0</v>
      </c>
      <c r="Q212" s="39">
        <f>'F16 BSL 6'!G100</f>
        <v>53333.333333333336</v>
      </c>
    </row>
    <row r="213" spans="2:17" x14ac:dyDescent="0.25">
      <c r="B213" s="42" t="s">
        <v>22</v>
      </c>
      <c r="C213" s="39">
        <f>'F16 BSL 6'!E13</f>
        <v>196020</v>
      </c>
      <c r="D213" s="39">
        <f>'F16 BSL 6'!F13</f>
        <v>0</v>
      </c>
      <c r="E213" s="39">
        <f>'F16 BSL 6'!G13</f>
        <v>0</v>
      </c>
      <c r="F213" s="39">
        <f>'F16 BSL 6'!E35</f>
        <v>196020</v>
      </c>
      <c r="G213" s="39">
        <f>'F16 BSL 6'!F35</f>
        <v>0</v>
      </c>
      <c r="H213" s="39">
        <f>'F16 BSL 6'!G35</f>
        <v>0</v>
      </c>
      <c r="I213" s="39">
        <f>'F16 BSL 6'!E57</f>
        <v>196020</v>
      </c>
      <c r="J213" s="39">
        <f>'F16 BSL 6'!F57</f>
        <v>0</v>
      </c>
      <c r="K213" s="39">
        <f>'F16 BSL 6'!G57</f>
        <v>0</v>
      </c>
      <c r="L213" s="39">
        <f>'F16 BSL 6'!E79</f>
        <v>196020</v>
      </c>
      <c r="M213" s="39">
        <f>'F16 BSL 6'!F79</f>
        <v>0</v>
      </c>
      <c r="N213" s="39">
        <f>'F16 BSL 6'!G79</f>
        <v>0</v>
      </c>
      <c r="O213" s="39">
        <f>'F16 BSL 6'!E101</f>
        <v>196020</v>
      </c>
      <c r="P213" s="39">
        <f>'F16 BSL 6'!F101</f>
        <v>0</v>
      </c>
      <c r="Q213" s="39">
        <f>'F16 BSL 6'!G101</f>
        <v>0</v>
      </c>
    </row>
    <row r="214" spans="2:17" x14ac:dyDescent="0.25">
      <c r="B214" s="42" t="s">
        <v>23</v>
      </c>
      <c r="C214" s="39">
        <f>'F16 BSL 6'!E14</f>
        <v>196020</v>
      </c>
      <c r="D214" s="39">
        <f>'F16 BSL 6'!F14</f>
        <v>0</v>
      </c>
      <c r="E214" s="39">
        <f>'F16 BSL 6'!G14</f>
        <v>0</v>
      </c>
      <c r="F214" s="39">
        <f>'F16 BSL 6'!E36</f>
        <v>196020</v>
      </c>
      <c r="G214" s="39">
        <f>'F16 BSL 6'!F36</f>
        <v>0</v>
      </c>
      <c r="H214" s="39">
        <f>'F16 BSL 6'!G36</f>
        <v>0</v>
      </c>
      <c r="I214" s="39">
        <f>'F16 BSL 6'!E58</f>
        <v>196020</v>
      </c>
      <c r="J214" s="39">
        <f>'F16 BSL 6'!F58</f>
        <v>0</v>
      </c>
      <c r="K214" s="39">
        <f>'F16 BSL 6'!G58</f>
        <v>0</v>
      </c>
      <c r="L214" s="39">
        <f>'F16 BSL 6'!E80</f>
        <v>196020</v>
      </c>
      <c r="M214" s="39">
        <f>'F16 BSL 6'!F80</f>
        <v>0</v>
      </c>
      <c r="N214" s="39">
        <f>'F16 BSL 6'!G80</f>
        <v>0</v>
      </c>
      <c r="O214" s="39">
        <f>'F16 BSL 6'!E102</f>
        <v>196020</v>
      </c>
      <c r="P214" s="39">
        <f>'F16 BSL 6'!F102</f>
        <v>0</v>
      </c>
      <c r="Q214" s="39">
        <f>'F16 BSL 6'!G102</f>
        <v>0</v>
      </c>
    </row>
    <row r="215" spans="2:17" x14ac:dyDescent="0.25">
      <c r="B215" s="42" t="s">
        <v>24</v>
      </c>
      <c r="C215" s="39">
        <f>'F16 BSL 6'!E15</f>
        <v>196020</v>
      </c>
      <c r="D215" s="39">
        <f>'F16 BSL 6'!F15</f>
        <v>0</v>
      </c>
      <c r="E215" s="39">
        <f>'F16 BSL 6'!G15</f>
        <v>0</v>
      </c>
      <c r="F215" s="39">
        <f>'F16 BSL 6'!E37</f>
        <v>196020</v>
      </c>
      <c r="G215" s="39">
        <f>'F16 BSL 6'!F37</f>
        <v>0</v>
      </c>
      <c r="H215" s="39">
        <f>'F16 BSL 6'!G37</f>
        <v>0</v>
      </c>
      <c r="I215" s="39">
        <f>'F16 BSL 6'!E59</f>
        <v>196020</v>
      </c>
      <c r="J215" s="39">
        <f>'F16 BSL 6'!F59</f>
        <v>0</v>
      </c>
      <c r="K215" s="39">
        <f>'F16 BSL 6'!G59</f>
        <v>0</v>
      </c>
      <c r="L215" s="39">
        <f>'F16 BSL 6'!E81</f>
        <v>196020</v>
      </c>
      <c r="M215" s="39">
        <f>'F16 BSL 6'!F81</f>
        <v>0</v>
      </c>
      <c r="N215" s="39">
        <f>'F16 BSL 6'!G81</f>
        <v>0</v>
      </c>
      <c r="O215" s="39">
        <f>'F16 BSL 6'!E103</f>
        <v>196020</v>
      </c>
      <c r="P215" s="39">
        <f>'F16 BSL 6'!F103</f>
        <v>0</v>
      </c>
      <c r="Q215" s="39">
        <f>'F16 BSL 6'!G103</f>
        <v>0</v>
      </c>
    </row>
    <row r="216" spans="2:17" x14ac:dyDescent="0.25">
      <c r="B216" s="42" t="s">
        <v>25</v>
      </c>
      <c r="C216" s="39">
        <f>'F16 BSL 6'!E16</f>
        <v>222750</v>
      </c>
      <c r="D216" s="39">
        <f>'F16 BSL 6'!F16</f>
        <v>0</v>
      </c>
      <c r="E216" s="39">
        <f>'F16 BSL 6'!G16</f>
        <v>53333.333333333336</v>
      </c>
      <c r="F216" s="39">
        <f>'F16 BSL 6'!E38</f>
        <v>222750</v>
      </c>
      <c r="G216" s="39">
        <f>'F16 BSL 6'!F38</f>
        <v>0</v>
      </c>
      <c r="H216" s="39">
        <f>'F16 BSL 6'!G38</f>
        <v>53333.333333333336</v>
      </c>
      <c r="I216" s="39">
        <f>'F16 BSL 6'!E60</f>
        <v>222750</v>
      </c>
      <c r="J216" s="39">
        <f>'F16 BSL 6'!F60</f>
        <v>0</v>
      </c>
      <c r="K216" s="39">
        <f>'F16 BSL 6'!G60</f>
        <v>53333.333333333336</v>
      </c>
      <c r="L216" s="39">
        <f>'F16 BSL 6'!E82</f>
        <v>222750</v>
      </c>
      <c r="M216" s="39">
        <f>'F16 BSL 6'!F82</f>
        <v>0</v>
      </c>
      <c r="N216" s="39">
        <f>'F16 BSL 6'!G82</f>
        <v>53333.333333333336</v>
      </c>
      <c r="O216" s="39">
        <f>'F16 BSL 6'!E104</f>
        <v>222750</v>
      </c>
      <c r="P216" s="39">
        <f>'F16 BSL 6'!F104</f>
        <v>0</v>
      </c>
      <c r="Q216" s="39">
        <f>'F16 BSL 6'!G104</f>
        <v>53333.333333333336</v>
      </c>
    </row>
    <row r="217" spans="2:17" x14ac:dyDescent="0.25">
      <c r="B217" s="42" t="s">
        <v>26</v>
      </c>
      <c r="C217" s="39">
        <f>'F16 BSL 6'!E17</f>
        <v>222750</v>
      </c>
      <c r="D217" s="39">
        <f>'F16 BSL 6'!F17</f>
        <v>0</v>
      </c>
      <c r="E217" s="39">
        <f>'F16 BSL 6'!G17</f>
        <v>53333.333333333336</v>
      </c>
      <c r="F217" s="39">
        <f>'F16 BSL 6'!E39</f>
        <v>222750</v>
      </c>
      <c r="G217" s="39">
        <f>'F16 BSL 6'!F39</f>
        <v>0</v>
      </c>
      <c r="H217" s="39">
        <f>'F16 BSL 6'!G39</f>
        <v>53333.333333333336</v>
      </c>
      <c r="I217" s="39">
        <f>'F16 BSL 6'!E61</f>
        <v>222750</v>
      </c>
      <c r="J217" s="39">
        <f>'F16 BSL 6'!F61</f>
        <v>0</v>
      </c>
      <c r="K217" s="39">
        <f>'F16 BSL 6'!G61</f>
        <v>53333.333333333336</v>
      </c>
      <c r="L217" s="39">
        <f>'F16 BSL 6'!E83</f>
        <v>222750</v>
      </c>
      <c r="M217" s="39">
        <f>'F16 BSL 6'!F83</f>
        <v>0</v>
      </c>
      <c r="N217" s="39">
        <f>'F16 BSL 6'!G83</f>
        <v>53333.333333333336</v>
      </c>
      <c r="O217" s="39">
        <f>'F16 BSL 6'!E105</f>
        <v>222750</v>
      </c>
      <c r="P217" s="39">
        <f>'F16 BSL 6'!F105</f>
        <v>0</v>
      </c>
      <c r="Q217" s="39">
        <f>'F16 BSL 6'!G105</f>
        <v>53333.333333333336</v>
      </c>
    </row>
    <row r="218" spans="2:17" x14ac:dyDescent="0.25">
      <c r="B218" s="42" t="s">
        <v>27</v>
      </c>
      <c r="C218" s="39">
        <f>'F16 BSL 6'!E18</f>
        <v>222750</v>
      </c>
      <c r="D218" s="39">
        <f>'F16 BSL 6'!F18</f>
        <v>0</v>
      </c>
      <c r="E218" s="39">
        <f>'F16 BSL 6'!G18</f>
        <v>53333.333333333336</v>
      </c>
      <c r="F218" s="39">
        <f>'F16 BSL 6'!E40</f>
        <v>222750</v>
      </c>
      <c r="G218" s="39">
        <f>'F16 BSL 6'!F40</f>
        <v>0</v>
      </c>
      <c r="H218" s="39">
        <f>'F16 BSL 6'!G40</f>
        <v>53333.333333333336</v>
      </c>
      <c r="I218" s="39">
        <f>'F16 BSL 6'!E62</f>
        <v>222750</v>
      </c>
      <c r="J218" s="39">
        <f>'F16 BSL 6'!F62</f>
        <v>0</v>
      </c>
      <c r="K218" s="39">
        <f>'F16 BSL 6'!G62</f>
        <v>53333.333333333336</v>
      </c>
      <c r="L218" s="39">
        <f>'F16 BSL 6'!E84</f>
        <v>222750</v>
      </c>
      <c r="M218" s="39">
        <f>'F16 BSL 6'!F84</f>
        <v>0</v>
      </c>
      <c r="N218" s="39">
        <f>'F16 BSL 6'!G84</f>
        <v>53333.333333333336</v>
      </c>
      <c r="O218" s="39">
        <f>'F16 BSL 6'!E106</f>
        <v>222750</v>
      </c>
      <c r="P218" s="39">
        <f>'F16 BSL 6'!F106</f>
        <v>0</v>
      </c>
      <c r="Q218" s="39">
        <f>'F16 BSL 6'!G106</f>
        <v>53333.333333333336</v>
      </c>
    </row>
    <row r="219" spans="2:17" x14ac:dyDescent="0.25">
      <c r="B219" s="42" t="s">
        <v>28</v>
      </c>
      <c r="C219" s="39">
        <f>'F16 BSL 6'!E19</f>
        <v>249480.00000000003</v>
      </c>
      <c r="D219" s="39">
        <f>'F16 BSL 6'!F19</f>
        <v>0</v>
      </c>
      <c r="E219" s="39">
        <f>'F16 BSL 6'!G19</f>
        <v>53333.333333333336</v>
      </c>
      <c r="F219" s="39">
        <f>'F16 BSL 6'!E41</f>
        <v>249480.00000000003</v>
      </c>
      <c r="G219" s="39">
        <f>'F16 BSL 6'!F41</f>
        <v>0</v>
      </c>
      <c r="H219" s="39">
        <f>'F16 BSL 6'!G41</f>
        <v>53333.333333333336</v>
      </c>
      <c r="I219" s="39">
        <f>'F16 BSL 6'!E63</f>
        <v>249480.00000000003</v>
      </c>
      <c r="J219" s="39">
        <f>'F16 BSL 6'!F63</f>
        <v>0</v>
      </c>
      <c r="K219" s="39">
        <f>'F16 BSL 6'!G63</f>
        <v>53333.333333333336</v>
      </c>
      <c r="L219" s="39">
        <f>'F16 BSL 6'!E85</f>
        <v>249480.00000000003</v>
      </c>
      <c r="M219" s="39">
        <f>'F16 BSL 6'!F85</f>
        <v>0</v>
      </c>
      <c r="N219" s="39">
        <f>'F16 BSL 6'!G85</f>
        <v>53333.333333333336</v>
      </c>
      <c r="O219" s="39">
        <f>'F16 BSL 6'!E107</f>
        <v>249480.00000000003</v>
      </c>
      <c r="P219" s="39">
        <f>'F16 BSL 6'!F107</f>
        <v>0</v>
      </c>
      <c r="Q219" s="39">
        <f>'F16 BSL 6'!G107</f>
        <v>53333.333333333336</v>
      </c>
    </row>
    <row r="220" spans="2:17" x14ac:dyDescent="0.25">
      <c r="B220" s="42" t="s">
        <v>29</v>
      </c>
      <c r="C220" s="39">
        <f>'F16 BSL 6'!E20</f>
        <v>249480.00000000003</v>
      </c>
      <c r="D220" s="39">
        <f>'F16 BSL 6'!F20</f>
        <v>0</v>
      </c>
      <c r="E220" s="39">
        <f>'F16 BSL 6'!G20</f>
        <v>53333.333333333336</v>
      </c>
      <c r="F220" s="39">
        <f>'F16 BSL 6'!E42</f>
        <v>249480.00000000003</v>
      </c>
      <c r="G220" s="39">
        <f>'F16 BSL 6'!F42</f>
        <v>0</v>
      </c>
      <c r="H220" s="39">
        <f>'F16 BSL 6'!G42</f>
        <v>53333.333333333336</v>
      </c>
      <c r="I220" s="39">
        <f>'F16 BSL 6'!E64</f>
        <v>249480.00000000003</v>
      </c>
      <c r="J220" s="39">
        <f>'F16 BSL 6'!F64</f>
        <v>0</v>
      </c>
      <c r="K220" s="39">
        <f>'F16 BSL 6'!G64</f>
        <v>53333.333333333336</v>
      </c>
      <c r="L220" s="39">
        <f>'F16 BSL 6'!E86</f>
        <v>249480.00000000003</v>
      </c>
      <c r="M220" s="39">
        <f>'F16 BSL 6'!F86</f>
        <v>0</v>
      </c>
      <c r="N220" s="39">
        <f>'F16 BSL 6'!G86</f>
        <v>53333.333333333336</v>
      </c>
      <c r="O220" s="39">
        <f>'F16 BSL 6'!E108</f>
        <v>249480.00000000003</v>
      </c>
      <c r="P220" s="39">
        <f>'F16 BSL 6'!F108</f>
        <v>0</v>
      </c>
      <c r="Q220" s="39">
        <f>'F16 BSL 6'!G108</f>
        <v>53333.333333333336</v>
      </c>
    </row>
    <row r="221" spans="2:17" x14ac:dyDescent="0.25">
      <c r="B221" s="42" t="s">
        <v>30</v>
      </c>
      <c r="C221" s="39">
        <f>'F16 BSL 6'!E21</f>
        <v>249480.00000000003</v>
      </c>
      <c r="D221" s="39">
        <f>'F16 BSL 6'!F21</f>
        <v>0</v>
      </c>
      <c r="E221" s="39">
        <f>'F16 BSL 6'!G21</f>
        <v>53333.333333333336</v>
      </c>
      <c r="F221" s="39">
        <f>'F16 BSL 6'!E43</f>
        <v>249480.00000000003</v>
      </c>
      <c r="G221" s="39">
        <f>'F16 BSL 6'!F43</f>
        <v>0</v>
      </c>
      <c r="H221" s="39">
        <f>'F16 BSL 6'!G43</f>
        <v>53333.333333333336</v>
      </c>
      <c r="I221" s="39">
        <f>'F16 BSL 6'!E65</f>
        <v>249480.00000000003</v>
      </c>
      <c r="J221" s="39">
        <f>'F16 BSL 6'!F65</f>
        <v>0</v>
      </c>
      <c r="K221" s="39">
        <f>'F16 BSL 6'!G65</f>
        <v>53333.333333333336</v>
      </c>
      <c r="L221" s="39">
        <f>'F16 BSL 6'!E87</f>
        <v>249480.00000000003</v>
      </c>
      <c r="M221" s="39">
        <f>'F16 BSL 6'!F87</f>
        <v>0</v>
      </c>
      <c r="N221" s="39">
        <f>'F16 BSL 6'!G87</f>
        <v>53333.333333333336</v>
      </c>
      <c r="O221" s="39">
        <f>'F16 BSL 6'!E109</f>
        <v>249480.00000000003</v>
      </c>
      <c r="P221" s="39">
        <f>'F16 BSL 6'!F109</f>
        <v>0</v>
      </c>
      <c r="Q221" s="39">
        <f>'F16 BSL 6'!G109</f>
        <v>53333.333333333336</v>
      </c>
    </row>
    <row r="222" spans="2:17" x14ac:dyDescent="0.25">
      <c r="B222" s="43" t="s">
        <v>81</v>
      </c>
      <c r="C222" s="40">
        <f>SUM(C210:C221)</f>
        <v>2673000</v>
      </c>
      <c r="D222" s="40">
        <f t="shared" ref="D222" si="155">SUM(D210:D221)</f>
        <v>0</v>
      </c>
      <c r="E222" s="40">
        <f t="shared" ref="E222" si="156">SUM(E210:E221)</f>
        <v>479999.99999999994</v>
      </c>
      <c r="F222" s="40">
        <f t="shared" ref="F222" si="157">SUM(F210:F221)</f>
        <v>2673000</v>
      </c>
      <c r="G222" s="40">
        <f t="shared" ref="G222" si="158">SUM(G210:G221)</f>
        <v>0</v>
      </c>
      <c r="H222" s="40">
        <f t="shared" ref="H222" si="159">SUM(H210:H221)</f>
        <v>479999.99999999994</v>
      </c>
      <c r="I222" s="40">
        <f t="shared" ref="I222" si="160">SUM(I210:I221)</f>
        <v>2673000</v>
      </c>
      <c r="J222" s="40">
        <f t="shared" ref="J222" si="161">SUM(J210:J221)</f>
        <v>0</v>
      </c>
      <c r="K222" s="40">
        <f t="shared" ref="K222" si="162">SUM(K210:K221)</f>
        <v>479999.99999999994</v>
      </c>
      <c r="L222" s="40">
        <f t="shared" ref="L222" si="163">SUM(L210:L221)</f>
        <v>2673000</v>
      </c>
      <c r="M222" s="40">
        <f t="shared" ref="M222" si="164">SUM(M210:M221)</f>
        <v>0</v>
      </c>
      <c r="N222" s="40">
        <f t="shared" ref="N222" si="165">SUM(N210:N221)</f>
        <v>479999.99999999994</v>
      </c>
      <c r="O222" s="40">
        <f t="shared" ref="O222" si="166">SUM(O210:O221)</f>
        <v>2673000</v>
      </c>
      <c r="P222" s="40">
        <f t="shared" ref="P222" si="167">SUM(P210:P221)</f>
        <v>0</v>
      </c>
      <c r="Q222" s="40">
        <f t="shared" ref="Q222" si="168">SUM(Q210:Q221)</f>
        <v>479999.99999999994</v>
      </c>
    </row>
  </sheetData>
  <mergeCells count="79">
    <mergeCell ref="B2:Q2"/>
    <mergeCell ref="B208:B209"/>
    <mergeCell ref="C208:E208"/>
    <mergeCell ref="F208:H208"/>
    <mergeCell ref="I208:K208"/>
    <mergeCell ref="L208:N208"/>
    <mergeCell ref="O208:Q208"/>
    <mergeCell ref="B191:B192"/>
    <mergeCell ref="C191:E191"/>
    <mergeCell ref="F191:H191"/>
    <mergeCell ref="I191:K191"/>
    <mergeCell ref="L191:N191"/>
    <mergeCell ref="O191:Q191"/>
    <mergeCell ref="B174:B175"/>
    <mergeCell ref="C174:E174"/>
    <mergeCell ref="F174:H174"/>
    <mergeCell ref="I174:K174"/>
    <mergeCell ref="L174:N174"/>
    <mergeCell ref="O174:Q174"/>
    <mergeCell ref="B157:B158"/>
    <mergeCell ref="C157:E157"/>
    <mergeCell ref="F157:H157"/>
    <mergeCell ref="I157:K157"/>
    <mergeCell ref="L157:N157"/>
    <mergeCell ref="O157:Q157"/>
    <mergeCell ref="O140:Q140"/>
    <mergeCell ref="B123:B124"/>
    <mergeCell ref="C123:E123"/>
    <mergeCell ref="F123:H123"/>
    <mergeCell ref="I123:K123"/>
    <mergeCell ref="L123:N123"/>
    <mergeCell ref="O123:Q123"/>
    <mergeCell ref="B140:B141"/>
    <mergeCell ref="C140:E140"/>
    <mergeCell ref="F140:H140"/>
    <mergeCell ref="I140:K140"/>
    <mergeCell ref="L140:N140"/>
    <mergeCell ref="O106:Q106"/>
    <mergeCell ref="B89:B90"/>
    <mergeCell ref="C89:E89"/>
    <mergeCell ref="F89:H89"/>
    <mergeCell ref="I89:K89"/>
    <mergeCell ref="L89:N89"/>
    <mergeCell ref="O89:Q89"/>
    <mergeCell ref="B106:B107"/>
    <mergeCell ref="C106:E106"/>
    <mergeCell ref="F106:H106"/>
    <mergeCell ref="I106:K106"/>
    <mergeCell ref="L106:N106"/>
    <mergeCell ref="C4:E4"/>
    <mergeCell ref="F4:H4"/>
    <mergeCell ref="O72:Q72"/>
    <mergeCell ref="B55:B56"/>
    <mergeCell ref="C55:E55"/>
    <mergeCell ref="F55:H55"/>
    <mergeCell ref="I55:K55"/>
    <mergeCell ref="L55:N55"/>
    <mergeCell ref="O55:Q55"/>
    <mergeCell ref="B72:B73"/>
    <mergeCell ref="C72:E72"/>
    <mergeCell ref="F72:H72"/>
    <mergeCell ref="I72:K72"/>
    <mergeCell ref="L72:N72"/>
    <mergeCell ref="I4:K4"/>
    <mergeCell ref="L4:N4"/>
    <mergeCell ref="O4:Q4"/>
    <mergeCell ref="O38:Q38"/>
    <mergeCell ref="B21:B22"/>
    <mergeCell ref="C21:E21"/>
    <mergeCell ref="F21:H21"/>
    <mergeCell ref="I21:K21"/>
    <mergeCell ref="L21:N21"/>
    <mergeCell ref="O21:Q21"/>
    <mergeCell ref="B38:B39"/>
    <mergeCell ref="C38:E38"/>
    <mergeCell ref="F38:H38"/>
    <mergeCell ref="I38:K38"/>
    <mergeCell ref="L38:N38"/>
    <mergeCell ref="B4:B5"/>
  </mergeCells>
  <pageMargins left="0.56999999999999995" right="0.37" top="0.4" bottom="0.31" header="0.3" footer="0.3"/>
  <pageSetup paperSize="9"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topLeftCell="A3" zoomScale="78" zoomScaleNormal="78" workbookViewId="0">
      <selection activeCell="J98" sqref="J98:J109"/>
    </sheetView>
  </sheetViews>
  <sheetFormatPr defaultColWidth="9.109375" defaultRowHeight="13.8" x14ac:dyDescent="0.25"/>
  <cols>
    <col min="1" max="1" width="9.109375" style="20"/>
    <col min="2" max="2" width="5.88671875" style="20" customWidth="1"/>
    <col min="3" max="3" width="13.21875" style="20" customWidth="1"/>
    <col min="4" max="4" width="8.6640625" style="20" customWidth="1"/>
    <col min="5" max="5" width="16" style="20" customWidth="1"/>
    <col min="6" max="6" width="14" style="20" customWidth="1"/>
    <col min="7" max="7" width="16.77734375" style="20" customWidth="1"/>
    <col min="8" max="8" width="13.6640625" style="28" bestFit="1" customWidth="1"/>
    <col min="9" max="9" width="12.33203125" style="20" customWidth="1"/>
    <col min="10" max="10" width="10.77734375" style="20" customWidth="1"/>
    <col min="11" max="11" width="11.88671875" style="20" customWidth="1"/>
    <col min="12" max="12" width="31.77734375" style="20" customWidth="1"/>
    <col min="13" max="13" width="25.77734375" style="20" customWidth="1"/>
    <col min="14" max="14" width="14.6640625" style="20" customWidth="1"/>
    <col min="15" max="15" width="14.33203125" style="20" customWidth="1"/>
    <col min="16" max="16" width="16.21875" style="20" customWidth="1"/>
    <col min="17" max="17" width="17.109375" style="20" customWidth="1"/>
    <col min="18" max="16384" width="9.109375" style="20"/>
  </cols>
  <sheetData>
    <row r="2" spans="2:18" x14ac:dyDescent="0.25">
      <c r="B2" s="1" t="s">
        <v>54</v>
      </c>
      <c r="C2" s="2"/>
      <c r="D2" s="2"/>
      <c r="E2" s="2"/>
      <c r="F2" s="2"/>
      <c r="G2" s="2"/>
      <c r="H2" s="23"/>
      <c r="I2" s="2"/>
      <c r="J2" s="2"/>
      <c r="K2" s="2"/>
      <c r="L2" s="2"/>
      <c r="M2" s="2"/>
      <c r="N2" s="2"/>
    </row>
    <row r="3" spans="2:18" x14ac:dyDescent="0.25">
      <c r="B3" s="4" t="s">
        <v>0</v>
      </c>
      <c r="C3" s="5"/>
      <c r="D3" s="5"/>
      <c r="E3" s="5"/>
      <c r="F3" s="5"/>
      <c r="G3" s="5"/>
      <c r="H3" s="24"/>
      <c r="I3" s="5"/>
      <c r="J3" s="5"/>
      <c r="K3" s="5"/>
      <c r="L3" s="5"/>
      <c r="M3" s="5"/>
      <c r="N3" s="2"/>
    </row>
    <row r="4" spans="2:18" x14ac:dyDescent="0.25">
      <c r="B4" s="4" t="s">
        <v>1</v>
      </c>
      <c r="C4" s="6"/>
      <c r="D4" s="6"/>
      <c r="E4" s="6"/>
      <c r="F4" s="6"/>
      <c r="G4" s="6"/>
      <c r="H4" s="25"/>
      <c r="I4" s="6"/>
      <c r="J4" s="6"/>
      <c r="K4" s="6"/>
      <c r="L4" s="6"/>
      <c r="M4" s="6"/>
      <c r="N4" s="6"/>
    </row>
    <row r="5" spans="2:18" x14ac:dyDescent="0.25">
      <c r="B5" s="7"/>
      <c r="C5" s="7"/>
      <c r="D5" s="7"/>
      <c r="E5" s="7"/>
      <c r="F5" s="7"/>
      <c r="G5" s="7"/>
      <c r="H5" s="26"/>
      <c r="I5" s="7"/>
      <c r="J5" s="7"/>
      <c r="K5" s="7"/>
      <c r="L5" s="7"/>
      <c r="M5" s="7"/>
      <c r="N5" s="7"/>
    </row>
    <row r="6" spans="2:18" x14ac:dyDescent="0.25">
      <c r="B6" s="68" t="s">
        <v>2</v>
      </c>
      <c r="C6" s="68"/>
      <c r="D6" s="8"/>
      <c r="E6" s="7"/>
      <c r="F6" s="7"/>
      <c r="G6" s="7"/>
      <c r="H6" s="26"/>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54</v>
      </c>
      <c r="D10" s="11" t="s">
        <v>19</v>
      </c>
      <c r="E10" s="17">
        <f>K11*25%/3</f>
        <v>296166.66666666669</v>
      </c>
      <c r="F10" s="17">
        <f>K14*25%/3</f>
        <v>0</v>
      </c>
      <c r="G10" s="17">
        <f>$K$17/9</f>
        <v>45555.555555555562</v>
      </c>
      <c r="H10" s="76" t="s">
        <v>60</v>
      </c>
      <c r="I10" s="13"/>
      <c r="J10" s="57">
        <v>5.4772898229322715</v>
      </c>
      <c r="K10" s="15" t="s">
        <v>40</v>
      </c>
      <c r="L10" s="70" t="s">
        <v>44</v>
      </c>
      <c r="M10" s="70" t="s">
        <v>46</v>
      </c>
      <c r="N10" s="21"/>
      <c r="O10" s="21"/>
      <c r="P10" s="21"/>
      <c r="Q10" s="21"/>
    </row>
    <row r="11" spans="2:18" x14ac:dyDescent="0.25">
      <c r="B11" s="64"/>
      <c r="C11" s="61"/>
      <c r="D11" s="11" t="s">
        <v>20</v>
      </c>
      <c r="E11" s="17">
        <f>K11*25%/3</f>
        <v>296166.66666666669</v>
      </c>
      <c r="F11" s="17">
        <f>K14*25%/3</f>
        <v>0</v>
      </c>
      <c r="G11" s="17">
        <f t="shared" ref="G11:G21" si="0">$K$17/9</f>
        <v>45555.555555555562</v>
      </c>
      <c r="H11" s="77"/>
      <c r="I11" s="13"/>
      <c r="J11" s="58"/>
      <c r="K11" s="22">
        <v>3554000</v>
      </c>
      <c r="L11" s="71"/>
      <c r="M11" s="71"/>
      <c r="N11" s="21"/>
      <c r="O11" s="21"/>
      <c r="P11" s="21"/>
      <c r="Q11" s="21"/>
    </row>
    <row r="12" spans="2:18" x14ac:dyDescent="0.25">
      <c r="B12" s="64"/>
      <c r="C12" s="61"/>
      <c r="D12" s="11" t="s">
        <v>21</v>
      </c>
      <c r="E12" s="17">
        <f>K11*25%/3</f>
        <v>296166.66666666669</v>
      </c>
      <c r="F12" s="17">
        <f>K14*25%/3</f>
        <v>0</v>
      </c>
      <c r="G12" s="17">
        <f t="shared" si="0"/>
        <v>45555.555555555562</v>
      </c>
      <c r="H12" s="77"/>
      <c r="I12" s="13"/>
      <c r="J12" s="58"/>
      <c r="K12" s="16"/>
      <c r="L12" s="71"/>
      <c r="M12" s="71"/>
      <c r="N12" s="21"/>
      <c r="O12" s="21"/>
      <c r="P12" s="21"/>
      <c r="Q12" s="21"/>
    </row>
    <row r="13" spans="2:18" x14ac:dyDescent="0.25">
      <c r="B13" s="64"/>
      <c r="C13" s="61"/>
      <c r="D13" s="11" t="s">
        <v>22</v>
      </c>
      <c r="E13" s="17">
        <f>K11*22%/3</f>
        <v>260626.66666666666</v>
      </c>
      <c r="F13" s="17">
        <f>K14*22%/3</f>
        <v>0</v>
      </c>
      <c r="G13" s="17"/>
      <c r="H13" s="77"/>
      <c r="I13" s="13"/>
      <c r="J13" s="58"/>
      <c r="K13" s="16" t="s">
        <v>41</v>
      </c>
      <c r="L13" s="71"/>
      <c r="M13" s="71"/>
      <c r="N13" s="21"/>
      <c r="O13" s="21"/>
      <c r="P13" s="21"/>
      <c r="Q13" s="21"/>
    </row>
    <row r="14" spans="2:18" x14ac:dyDescent="0.25">
      <c r="B14" s="64"/>
      <c r="C14" s="61"/>
      <c r="D14" s="11" t="s">
        <v>23</v>
      </c>
      <c r="E14" s="17">
        <f>K11*22%/3</f>
        <v>260626.66666666666</v>
      </c>
      <c r="F14" s="17">
        <f>K14*22%/3</f>
        <v>0</v>
      </c>
      <c r="G14" s="17"/>
      <c r="H14" s="77"/>
      <c r="I14" s="13"/>
      <c r="J14" s="58"/>
      <c r="K14" s="22">
        <v>0</v>
      </c>
      <c r="L14" s="71"/>
      <c r="M14" s="71"/>
      <c r="N14" s="21"/>
      <c r="O14" s="21"/>
      <c r="P14" s="21"/>
      <c r="Q14" s="21"/>
    </row>
    <row r="15" spans="2:18" x14ac:dyDescent="0.25">
      <c r="B15" s="64"/>
      <c r="C15" s="61"/>
      <c r="D15" s="11" t="s">
        <v>24</v>
      </c>
      <c r="E15" s="17">
        <f>K11*22%/3</f>
        <v>260626.66666666666</v>
      </c>
      <c r="F15" s="17">
        <f>K14*22%/3</f>
        <v>0</v>
      </c>
      <c r="G15" s="17"/>
      <c r="H15" s="77"/>
      <c r="I15" s="12"/>
      <c r="J15" s="58"/>
      <c r="K15" s="16"/>
      <c r="L15" s="71"/>
      <c r="M15" s="71"/>
      <c r="N15" s="21"/>
      <c r="O15" s="21"/>
      <c r="P15" s="21"/>
      <c r="Q15" s="21"/>
      <c r="R15" s="21"/>
    </row>
    <row r="16" spans="2:18" x14ac:dyDescent="0.25">
      <c r="B16" s="64"/>
      <c r="C16" s="61"/>
      <c r="D16" s="11" t="s">
        <v>25</v>
      </c>
      <c r="E16" s="17">
        <f>K11*25%/3</f>
        <v>296166.66666666669</v>
      </c>
      <c r="F16" s="17">
        <f>K14*25%/3</f>
        <v>0</v>
      </c>
      <c r="G16" s="17">
        <f t="shared" si="0"/>
        <v>45555.555555555562</v>
      </c>
      <c r="H16" s="77"/>
      <c r="I16" s="13"/>
      <c r="J16" s="58"/>
      <c r="K16" s="16" t="s">
        <v>42</v>
      </c>
      <c r="L16" s="71"/>
      <c r="M16" s="71"/>
      <c r="N16" s="21"/>
      <c r="O16" s="21"/>
      <c r="P16" s="21"/>
      <c r="Q16" s="21"/>
    </row>
    <row r="17" spans="2:17" x14ac:dyDescent="0.25">
      <c r="B17" s="64"/>
      <c r="C17" s="61"/>
      <c r="D17" s="11" t="s">
        <v>26</v>
      </c>
      <c r="E17" s="17">
        <f>K11*25%/3</f>
        <v>296166.66666666669</v>
      </c>
      <c r="F17" s="17">
        <f>K14*25%/3</f>
        <v>0</v>
      </c>
      <c r="G17" s="17">
        <f t="shared" si="0"/>
        <v>45555.555555555562</v>
      </c>
      <c r="H17" s="77"/>
      <c r="I17" s="13"/>
      <c r="J17" s="58"/>
      <c r="K17" s="22">
        <v>410000.00000000006</v>
      </c>
      <c r="L17" s="71"/>
      <c r="M17" s="71"/>
      <c r="N17" s="21"/>
      <c r="O17" s="21"/>
      <c r="P17" s="21"/>
      <c r="Q17" s="21"/>
    </row>
    <row r="18" spans="2:17" x14ac:dyDescent="0.25">
      <c r="B18" s="64"/>
      <c r="C18" s="61"/>
      <c r="D18" s="11" t="s">
        <v>27</v>
      </c>
      <c r="E18" s="17">
        <f>K11*25%/3</f>
        <v>296166.66666666669</v>
      </c>
      <c r="F18" s="17">
        <f>K14*25%/3</f>
        <v>0</v>
      </c>
      <c r="G18" s="17">
        <f t="shared" si="0"/>
        <v>45555.555555555562</v>
      </c>
      <c r="H18" s="77"/>
      <c r="I18" s="13"/>
      <c r="J18" s="58"/>
      <c r="K18" s="21"/>
      <c r="L18" s="71"/>
      <c r="M18" s="71"/>
      <c r="N18" s="21"/>
      <c r="O18" s="21"/>
      <c r="P18" s="21"/>
      <c r="Q18" s="21"/>
    </row>
    <row r="19" spans="2:17" x14ac:dyDescent="0.25">
      <c r="B19" s="64"/>
      <c r="C19" s="61"/>
      <c r="D19" s="11" t="s">
        <v>28</v>
      </c>
      <c r="E19" s="17">
        <f>K11*28%/3</f>
        <v>331706.66666666669</v>
      </c>
      <c r="F19" s="17">
        <f>K14*28%/3</f>
        <v>0</v>
      </c>
      <c r="G19" s="17">
        <f t="shared" si="0"/>
        <v>45555.555555555562</v>
      </c>
      <c r="H19" s="77"/>
      <c r="I19" s="13"/>
      <c r="J19" s="58"/>
      <c r="K19" s="21"/>
      <c r="L19" s="71"/>
      <c r="M19" s="71"/>
      <c r="N19" s="21"/>
      <c r="O19" s="21"/>
      <c r="P19" s="21"/>
      <c r="Q19" s="21"/>
    </row>
    <row r="20" spans="2:17" x14ac:dyDescent="0.25">
      <c r="B20" s="64"/>
      <c r="C20" s="61"/>
      <c r="D20" s="11" t="s">
        <v>29</v>
      </c>
      <c r="E20" s="17">
        <f>K11*28%/3</f>
        <v>331706.66666666669</v>
      </c>
      <c r="F20" s="17">
        <f>K14*28%/3</f>
        <v>0</v>
      </c>
      <c r="G20" s="17">
        <f t="shared" si="0"/>
        <v>45555.555555555562</v>
      </c>
      <c r="H20" s="77"/>
      <c r="I20" s="13"/>
      <c r="J20" s="58"/>
      <c r="K20" s="21"/>
      <c r="L20" s="71"/>
      <c r="M20" s="71"/>
      <c r="N20" s="21"/>
      <c r="O20" s="21"/>
      <c r="P20" s="21"/>
      <c r="Q20" s="21"/>
    </row>
    <row r="21" spans="2:17" x14ac:dyDescent="0.25">
      <c r="B21" s="65"/>
      <c r="C21" s="62"/>
      <c r="D21" s="11" t="s">
        <v>30</v>
      </c>
      <c r="E21" s="17">
        <f>K11*28%/3</f>
        <v>331706.66666666669</v>
      </c>
      <c r="F21" s="17">
        <f>K14*28%/3</f>
        <v>0</v>
      </c>
      <c r="G21" s="17">
        <f t="shared" si="0"/>
        <v>45555.555555555562</v>
      </c>
      <c r="H21" s="78"/>
      <c r="I21" s="13"/>
      <c r="J21" s="59"/>
      <c r="K21" s="21"/>
      <c r="L21" s="72"/>
      <c r="M21" s="72"/>
      <c r="N21" s="21"/>
      <c r="O21" s="21"/>
      <c r="P21" s="21"/>
      <c r="Q21" s="21"/>
    </row>
    <row r="23" spans="2:17" x14ac:dyDescent="0.25">
      <c r="B23" s="20" t="s">
        <v>31</v>
      </c>
    </row>
    <row r="24" spans="2:17" x14ac:dyDescent="0.25">
      <c r="B24" s="20" t="s">
        <v>32</v>
      </c>
    </row>
    <row r="25" spans="2:17" x14ac:dyDescent="0.25">
      <c r="B25" s="20" t="s">
        <v>33</v>
      </c>
    </row>
    <row r="26" spans="2:17" x14ac:dyDescent="0.25">
      <c r="B26" s="20" t="s">
        <v>34</v>
      </c>
    </row>
    <row r="28" spans="2:17" x14ac:dyDescent="0.25">
      <c r="B28" s="68" t="s">
        <v>35</v>
      </c>
      <c r="C28" s="68"/>
      <c r="D28" s="8"/>
      <c r="E28" s="7"/>
      <c r="F28" s="7"/>
      <c r="G28" s="7"/>
      <c r="H28" s="26"/>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Nashik 3-5</v>
      </c>
      <c r="D32" s="11" t="s">
        <v>19</v>
      </c>
      <c r="E32" s="17">
        <f>K33*25%/3</f>
        <v>296166.66666666669</v>
      </c>
      <c r="F32" s="17">
        <f>K36*25%/3</f>
        <v>0</v>
      </c>
      <c r="G32" s="17">
        <f>$K$39/9</f>
        <v>45555.555555555562</v>
      </c>
      <c r="H32" s="76" t="str">
        <f>H10</f>
        <v>WCL, MCL, SECL, Imported</v>
      </c>
      <c r="I32" s="13"/>
      <c r="J32" s="57">
        <v>5.7511543140788852</v>
      </c>
      <c r="K32" s="15" t="s">
        <v>40</v>
      </c>
      <c r="L32" s="70" t="s">
        <v>44</v>
      </c>
      <c r="M32" s="70" t="s">
        <v>46</v>
      </c>
      <c r="N32" s="21"/>
      <c r="O32" s="21"/>
      <c r="P32" s="21"/>
      <c r="Q32" s="21"/>
    </row>
    <row r="33" spans="2:17" x14ac:dyDescent="0.25">
      <c r="B33" s="64"/>
      <c r="C33" s="61"/>
      <c r="D33" s="11" t="s">
        <v>20</v>
      </c>
      <c r="E33" s="17">
        <f>K33*25%/3</f>
        <v>296166.66666666669</v>
      </c>
      <c r="F33" s="17">
        <f>K36*25%/3</f>
        <v>0</v>
      </c>
      <c r="G33" s="17">
        <f t="shared" ref="G33:G43" si="1">$K$39/9</f>
        <v>45555.555555555562</v>
      </c>
      <c r="H33" s="77"/>
      <c r="I33" s="13"/>
      <c r="J33" s="58"/>
      <c r="K33" s="22">
        <v>3554000</v>
      </c>
      <c r="L33" s="71"/>
      <c r="M33" s="71"/>
      <c r="N33" s="21"/>
      <c r="O33" s="21"/>
      <c r="P33" s="21"/>
      <c r="Q33" s="21"/>
    </row>
    <row r="34" spans="2:17" x14ac:dyDescent="0.25">
      <c r="B34" s="64"/>
      <c r="C34" s="61"/>
      <c r="D34" s="11" t="s">
        <v>21</v>
      </c>
      <c r="E34" s="17">
        <f>K33*25%/3</f>
        <v>296166.66666666669</v>
      </c>
      <c r="F34" s="17">
        <f>K36*25%/3</f>
        <v>0</v>
      </c>
      <c r="G34" s="17">
        <f t="shared" si="1"/>
        <v>45555.555555555562</v>
      </c>
      <c r="H34" s="77"/>
      <c r="I34" s="13"/>
      <c r="J34" s="58"/>
      <c r="K34" s="16"/>
      <c r="L34" s="71"/>
      <c r="M34" s="71"/>
      <c r="N34" s="21"/>
      <c r="O34" s="21"/>
      <c r="P34" s="21"/>
      <c r="Q34" s="21"/>
    </row>
    <row r="35" spans="2:17" x14ac:dyDescent="0.25">
      <c r="B35" s="64"/>
      <c r="C35" s="61"/>
      <c r="D35" s="11" t="s">
        <v>22</v>
      </c>
      <c r="E35" s="17">
        <f>K33*22%/3</f>
        <v>260626.66666666666</v>
      </c>
      <c r="F35" s="17">
        <f>K36*22%/3</f>
        <v>0</v>
      </c>
      <c r="G35" s="17"/>
      <c r="H35" s="77"/>
      <c r="I35" s="13"/>
      <c r="J35" s="58"/>
      <c r="K35" s="16" t="s">
        <v>41</v>
      </c>
      <c r="L35" s="71"/>
      <c r="M35" s="71"/>
      <c r="N35" s="21"/>
      <c r="O35" s="21"/>
      <c r="P35" s="21"/>
      <c r="Q35" s="21"/>
    </row>
    <row r="36" spans="2:17" x14ac:dyDescent="0.25">
      <c r="B36" s="64"/>
      <c r="C36" s="61"/>
      <c r="D36" s="11" t="s">
        <v>23</v>
      </c>
      <c r="E36" s="17">
        <f>K33*22%/3</f>
        <v>260626.66666666666</v>
      </c>
      <c r="F36" s="17">
        <f>K36*22%/3</f>
        <v>0</v>
      </c>
      <c r="G36" s="17"/>
      <c r="H36" s="77"/>
      <c r="I36" s="13"/>
      <c r="J36" s="58"/>
      <c r="K36" s="22">
        <v>0</v>
      </c>
      <c r="L36" s="71"/>
      <c r="M36" s="71"/>
      <c r="N36" s="21"/>
      <c r="O36" s="21"/>
      <c r="P36" s="21"/>
      <c r="Q36" s="21"/>
    </row>
    <row r="37" spans="2:17" x14ac:dyDescent="0.25">
      <c r="B37" s="64"/>
      <c r="C37" s="61"/>
      <c r="D37" s="11" t="s">
        <v>24</v>
      </c>
      <c r="E37" s="17">
        <f>K33*22%/3</f>
        <v>260626.66666666666</v>
      </c>
      <c r="F37" s="17">
        <f>K36*22%/3</f>
        <v>0</v>
      </c>
      <c r="G37" s="17"/>
      <c r="H37" s="77"/>
      <c r="I37" s="13"/>
      <c r="J37" s="58"/>
      <c r="K37" s="16"/>
      <c r="L37" s="71"/>
      <c r="M37" s="71"/>
      <c r="N37" s="21"/>
      <c r="O37" s="21"/>
      <c r="P37" s="21"/>
      <c r="Q37" s="21"/>
    </row>
    <row r="38" spans="2:17" x14ac:dyDescent="0.25">
      <c r="B38" s="64"/>
      <c r="C38" s="61"/>
      <c r="D38" s="11" t="s">
        <v>25</v>
      </c>
      <c r="E38" s="17">
        <f>K33*25%/3</f>
        <v>296166.66666666669</v>
      </c>
      <c r="F38" s="17">
        <f>K36*25%/3</f>
        <v>0</v>
      </c>
      <c r="G38" s="17">
        <f t="shared" si="1"/>
        <v>45555.555555555562</v>
      </c>
      <c r="H38" s="77"/>
      <c r="I38" s="13"/>
      <c r="J38" s="58"/>
      <c r="K38" s="16" t="s">
        <v>42</v>
      </c>
      <c r="L38" s="71"/>
      <c r="M38" s="71"/>
      <c r="N38" s="21"/>
      <c r="O38" s="21"/>
      <c r="P38" s="21"/>
      <c r="Q38" s="21"/>
    </row>
    <row r="39" spans="2:17" x14ac:dyDescent="0.25">
      <c r="B39" s="64"/>
      <c r="C39" s="61"/>
      <c r="D39" s="11" t="s">
        <v>26</v>
      </c>
      <c r="E39" s="17">
        <f>K33*25%/3</f>
        <v>296166.66666666669</v>
      </c>
      <c r="F39" s="17">
        <f>K36*25%/3</f>
        <v>0</v>
      </c>
      <c r="G39" s="17">
        <f t="shared" si="1"/>
        <v>45555.555555555562</v>
      </c>
      <c r="H39" s="77"/>
      <c r="I39" s="13"/>
      <c r="J39" s="58"/>
      <c r="K39" s="22">
        <v>410000.00000000006</v>
      </c>
      <c r="L39" s="71"/>
      <c r="M39" s="71"/>
      <c r="N39" s="21"/>
      <c r="O39" s="21"/>
      <c r="P39" s="21"/>
      <c r="Q39" s="21"/>
    </row>
    <row r="40" spans="2:17" x14ac:dyDescent="0.25">
      <c r="B40" s="64"/>
      <c r="C40" s="61"/>
      <c r="D40" s="11" t="s">
        <v>27</v>
      </c>
      <c r="E40" s="17">
        <f>K33*25%/3</f>
        <v>296166.66666666669</v>
      </c>
      <c r="F40" s="17">
        <f>K36*25%/3</f>
        <v>0</v>
      </c>
      <c r="G40" s="17">
        <f t="shared" si="1"/>
        <v>45555.555555555562</v>
      </c>
      <c r="H40" s="77"/>
      <c r="I40" s="13"/>
      <c r="J40" s="58"/>
      <c r="K40" s="21"/>
      <c r="L40" s="71"/>
      <c r="M40" s="71"/>
      <c r="N40" s="21"/>
      <c r="O40" s="21"/>
      <c r="P40" s="21"/>
      <c r="Q40" s="21"/>
    </row>
    <row r="41" spans="2:17" x14ac:dyDescent="0.25">
      <c r="B41" s="64"/>
      <c r="C41" s="61"/>
      <c r="D41" s="11" t="s">
        <v>28</v>
      </c>
      <c r="E41" s="17">
        <f>K33*28%/3</f>
        <v>331706.66666666669</v>
      </c>
      <c r="F41" s="17">
        <f>K36*28%/3</f>
        <v>0</v>
      </c>
      <c r="G41" s="17">
        <f t="shared" si="1"/>
        <v>45555.555555555562</v>
      </c>
      <c r="H41" s="77"/>
      <c r="I41" s="13"/>
      <c r="J41" s="58"/>
      <c r="K41" s="21"/>
      <c r="L41" s="71"/>
      <c r="M41" s="71"/>
      <c r="N41" s="21"/>
      <c r="O41" s="21"/>
      <c r="P41" s="21"/>
      <c r="Q41" s="21"/>
    </row>
    <row r="42" spans="2:17" x14ac:dyDescent="0.25">
      <c r="B42" s="64"/>
      <c r="C42" s="61"/>
      <c r="D42" s="11" t="s">
        <v>29</v>
      </c>
      <c r="E42" s="17">
        <f>K33*28%/3</f>
        <v>331706.66666666669</v>
      </c>
      <c r="F42" s="17">
        <f>K36*28%/3</f>
        <v>0</v>
      </c>
      <c r="G42" s="17">
        <f t="shared" si="1"/>
        <v>45555.555555555562</v>
      </c>
      <c r="H42" s="77"/>
      <c r="I42" s="13"/>
      <c r="J42" s="58"/>
      <c r="K42" s="21"/>
      <c r="L42" s="71"/>
      <c r="M42" s="71"/>
      <c r="N42" s="21"/>
      <c r="O42" s="21"/>
      <c r="P42" s="21"/>
      <c r="Q42" s="21"/>
    </row>
    <row r="43" spans="2:17" x14ac:dyDescent="0.25">
      <c r="B43" s="65"/>
      <c r="C43" s="62"/>
      <c r="D43" s="11" t="s">
        <v>30</v>
      </c>
      <c r="E43" s="17">
        <f>K33*28%/3</f>
        <v>331706.66666666669</v>
      </c>
      <c r="F43" s="17">
        <f>K36*28%/3</f>
        <v>0</v>
      </c>
      <c r="G43" s="17">
        <f t="shared" si="1"/>
        <v>45555.555555555562</v>
      </c>
      <c r="H43" s="78"/>
      <c r="I43" s="13"/>
      <c r="J43" s="59"/>
      <c r="K43" s="21"/>
      <c r="L43" s="72"/>
      <c r="M43" s="72"/>
      <c r="N43" s="21"/>
      <c r="O43" s="21"/>
      <c r="P43" s="21"/>
      <c r="Q43" s="21"/>
    </row>
    <row r="45" spans="2:17" hidden="1" x14ac:dyDescent="0.25">
      <c r="B45" s="20" t="s">
        <v>31</v>
      </c>
    </row>
    <row r="46" spans="2:17" hidden="1" x14ac:dyDescent="0.25">
      <c r="B46" s="20" t="s">
        <v>32</v>
      </c>
    </row>
    <row r="47" spans="2:17" hidden="1" x14ac:dyDescent="0.25">
      <c r="B47" s="20" t="s">
        <v>33</v>
      </c>
    </row>
    <row r="48" spans="2:17" hidden="1" x14ac:dyDescent="0.25">
      <c r="B48" s="20" t="s">
        <v>34</v>
      </c>
    </row>
    <row r="50" spans="2:17" x14ac:dyDescent="0.25">
      <c r="B50" s="68" t="s">
        <v>36</v>
      </c>
      <c r="C50" s="68"/>
      <c r="D50" s="8"/>
      <c r="E50" s="7"/>
      <c r="F50" s="7"/>
      <c r="G50" s="7"/>
      <c r="H50" s="26"/>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Nashik 3-5</v>
      </c>
      <c r="D54" s="11" t="s">
        <v>19</v>
      </c>
      <c r="E54" s="17">
        <f>K55*25%/3</f>
        <v>297000</v>
      </c>
      <c r="F54" s="17">
        <f>K58*25%/3</f>
        <v>0</v>
      </c>
      <c r="G54" s="17">
        <f>$K$61/9</f>
        <v>45555.555555555562</v>
      </c>
      <c r="H54" s="76" t="str">
        <f>H32</f>
        <v>WCL, MCL, SECL, Imported</v>
      </c>
      <c r="I54" s="13"/>
      <c r="J54" s="57">
        <v>6.0375957564999476</v>
      </c>
      <c r="K54" s="15" t="s">
        <v>40</v>
      </c>
      <c r="L54" s="70" t="s">
        <v>44</v>
      </c>
      <c r="M54" s="70" t="s">
        <v>46</v>
      </c>
      <c r="N54" s="21"/>
      <c r="O54" s="21"/>
      <c r="P54" s="21"/>
      <c r="Q54" s="21"/>
    </row>
    <row r="55" spans="2:17" x14ac:dyDescent="0.25">
      <c r="B55" s="64"/>
      <c r="C55" s="61"/>
      <c r="D55" s="11" t="s">
        <v>20</v>
      </c>
      <c r="E55" s="17">
        <f>K55*25%/3</f>
        <v>297000</v>
      </c>
      <c r="F55" s="17">
        <f>K58*25%/3</f>
        <v>0</v>
      </c>
      <c r="G55" s="17">
        <f t="shared" ref="G55:G65" si="2">$K$61/9</f>
        <v>45555.555555555562</v>
      </c>
      <c r="H55" s="77"/>
      <c r="I55" s="13"/>
      <c r="J55" s="58"/>
      <c r="K55" s="22">
        <v>3564000</v>
      </c>
      <c r="L55" s="71"/>
      <c r="M55" s="71"/>
      <c r="N55" s="21"/>
      <c r="O55" s="21"/>
      <c r="P55" s="21"/>
      <c r="Q55" s="21"/>
    </row>
    <row r="56" spans="2:17" x14ac:dyDescent="0.25">
      <c r="B56" s="64"/>
      <c r="C56" s="61"/>
      <c r="D56" s="11" t="s">
        <v>21</v>
      </c>
      <c r="E56" s="17">
        <f>K55*25%/3</f>
        <v>297000</v>
      </c>
      <c r="F56" s="17">
        <f>K58*25%/3</f>
        <v>0</v>
      </c>
      <c r="G56" s="17">
        <f t="shared" si="2"/>
        <v>45555.555555555562</v>
      </c>
      <c r="H56" s="77"/>
      <c r="I56" s="13"/>
      <c r="J56" s="58"/>
      <c r="K56" s="16"/>
      <c r="L56" s="71"/>
      <c r="M56" s="71"/>
      <c r="N56" s="21"/>
      <c r="O56" s="21"/>
      <c r="P56" s="21"/>
      <c r="Q56" s="21"/>
    </row>
    <row r="57" spans="2:17" x14ac:dyDescent="0.25">
      <c r="B57" s="64"/>
      <c r="C57" s="61"/>
      <c r="D57" s="11" t="s">
        <v>22</v>
      </c>
      <c r="E57" s="17">
        <f>K55*22%/3</f>
        <v>261360</v>
      </c>
      <c r="F57" s="17">
        <f>K58*22%/3</f>
        <v>0</v>
      </c>
      <c r="G57" s="17"/>
      <c r="H57" s="77"/>
      <c r="I57" s="13"/>
      <c r="J57" s="58"/>
      <c r="K57" s="16" t="s">
        <v>41</v>
      </c>
      <c r="L57" s="71"/>
      <c r="M57" s="71"/>
      <c r="N57" s="21"/>
      <c r="O57" s="21"/>
      <c r="P57" s="21"/>
      <c r="Q57" s="21"/>
    </row>
    <row r="58" spans="2:17" x14ac:dyDescent="0.25">
      <c r="B58" s="64"/>
      <c r="C58" s="61"/>
      <c r="D58" s="11" t="s">
        <v>23</v>
      </c>
      <c r="E58" s="17">
        <f>K55*22%/3</f>
        <v>261360</v>
      </c>
      <c r="F58" s="17">
        <f>K58*22%/3</f>
        <v>0</v>
      </c>
      <c r="G58" s="17"/>
      <c r="H58" s="77"/>
      <c r="I58" s="13"/>
      <c r="J58" s="58"/>
      <c r="K58" s="22">
        <v>0</v>
      </c>
      <c r="L58" s="71"/>
      <c r="M58" s="71"/>
      <c r="N58" s="21"/>
      <c r="O58" s="21"/>
      <c r="P58" s="21"/>
      <c r="Q58" s="21"/>
    </row>
    <row r="59" spans="2:17" x14ac:dyDescent="0.25">
      <c r="B59" s="64"/>
      <c r="C59" s="61"/>
      <c r="D59" s="11" t="s">
        <v>24</v>
      </c>
      <c r="E59" s="17">
        <f>K55*22%/3</f>
        <v>261360</v>
      </c>
      <c r="F59" s="17">
        <f>K58*22%/3</f>
        <v>0</v>
      </c>
      <c r="G59" s="17"/>
      <c r="H59" s="77"/>
      <c r="I59" s="13"/>
      <c r="J59" s="58"/>
      <c r="K59" s="16"/>
      <c r="L59" s="71"/>
      <c r="M59" s="71"/>
      <c r="N59" s="21"/>
      <c r="O59" s="21"/>
      <c r="P59" s="21"/>
      <c r="Q59" s="21"/>
    </row>
    <row r="60" spans="2:17" x14ac:dyDescent="0.25">
      <c r="B60" s="64"/>
      <c r="C60" s="61"/>
      <c r="D60" s="11" t="s">
        <v>25</v>
      </c>
      <c r="E60" s="17">
        <f>K55*25%/3</f>
        <v>297000</v>
      </c>
      <c r="F60" s="17">
        <f>K58*25%/3</f>
        <v>0</v>
      </c>
      <c r="G60" s="17">
        <f t="shared" si="2"/>
        <v>45555.555555555562</v>
      </c>
      <c r="H60" s="77"/>
      <c r="I60" s="13"/>
      <c r="J60" s="58"/>
      <c r="K60" s="16" t="s">
        <v>42</v>
      </c>
      <c r="L60" s="71"/>
      <c r="M60" s="71"/>
      <c r="N60" s="21"/>
      <c r="O60" s="21"/>
      <c r="P60" s="21"/>
      <c r="Q60" s="21"/>
    </row>
    <row r="61" spans="2:17" x14ac:dyDescent="0.25">
      <c r="B61" s="64"/>
      <c r="C61" s="61"/>
      <c r="D61" s="11" t="s">
        <v>26</v>
      </c>
      <c r="E61" s="17">
        <f>K55*25%/3</f>
        <v>297000</v>
      </c>
      <c r="F61" s="17">
        <f>K58*25%/3</f>
        <v>0</v>
      </c>
      <c r="G61" s="17">
        <f t="shared" si="2"/>
        <v>45555.555555555562</v>
      </c>
      <c r="H61" s="77"/>
      <c r="I61" s="13"/>
      <c r="J61" s="58"/>
      <c r="K61" s="22">
        <v>410000.00000000006</v>
      </c>
      <c r="L61" s="71"/>
      <c r="M61" s="71"/>
      <c r="N61" s="21"/>
      <c r="O61" s="21"/>
      <c r="P61" s="21"/>
      <c r="Q61" s="21"/>
    </row>
    <row r="62" spans="2:17" x14ac:dyDescent="0.25">
      <c r="B62" s="64"/>
      <c r="C62" s="61"/>
      <c r="D62" s="11" t="s">
        <v>27</v>
      </c>
      <c r="E62" s="17">
        <f>K55*25%/3</f>
        <v>297000</v>
      </c>
      <c r="F62" s="17">
        <f>K58*25%/3</f>
        <v>0</v>
      </c>
      <c r="G62" s="17">
        <f t="shared" si="2"/>
        <v>45555.555555555562</v>
      </c>
      <c r="H62" s="77"/>
      <c r="I62" s="13"/>
      <c r="J62" s="58"/>
      <c r="K62" s="21"/>
      <c r="L62" s="71"/>
      <c r="M62" s="71"/>
      <c r="N62" s="21"/>
      <c r="O62" s="21"/>
      <c r="P62" s="21"/>
      <c r="Q62" s="21"/>
    </row>
    <row r="63" spans="2:17" x14ac:dyDescent="0.25">
      <c r="B63" s="64"/>
      <c r="C63" s="61"/>
      <c r="D63" s="11" t="s">
        <v>28</v>
      </c>
      <c r="E63" s="17">
        <f>K55*28%/3</f>
        <v>332640.00000000006</v>
      </c>
      <c r="F63" s="17">
        <f>K58*28%/3</f>
        <v>0</v>
      </c>
      <c r="G63" s="17">
        <f t="shared" si="2"/>
        <v>45555.555555555562</v>
      </c>
      <c r="H63" s="77"/>
      <c r="I63" s="13"/>
      <c r="J63" s="58"/>
      <c r="K63" s="21"/>
      <c r="L63" s="71"/>
      <c r="M63" s="71"/>
      <c r="N63" s="21"/>
      <c r="O63" s="21"/>
      <c r="P63" s="21"/>
      <c r="Q63" s="21"/>
    </row>
    <row r="64" spans="2:17" x14ac:dyDescent="0.25">
      <c r="B64" s="64"/>
      <c r="C64" s="61"/>
      <c r="D64" s="11" t="s">
        <v>29</v>
      </c>
      <c r="E64" s="17">
        <f>K55*28%/3</f>
        <v>332640.00000000006</v>
      </c>
      <c r="F64" s="17">
        <f>K58*28%/3</f>
        <v>0</v>
      </c>
      <c r="G64" s="17">
        <f t="shared" si="2"/>
        <v>45555.555555555562</v>
      </c>
      <c r="H64" s="77"/>
      <c r="I64" s="13"/>
      <c r="J64" s="58"/>
      <c r="K64" s="21"/>
      <c r="L64" s="71"/>
      <c r="M64" s="71"/>
      <c r="N64" s="21"/>
      <c r="O64" s="21"/>
      <c r="P64" s="21"/>
      <c r="Q64" s="21"/>
    </row>
    <row r="65" spans="2:17" x14ac:dyDescent="0.25">
      <c r="B65" s="65"/>
      <c r="C65" s="62"/>
      <c r="D65" s="11" t="s">
        <v>30</v>
      </c>
      <c r="E65" s="17">
        <f>K55*28%/3</f>
        <v>332640.00000000006</v>
      </c>
      <c r="F65" s="17">
        <f>K58*28%/3</f>
        <v>0</v>
      </c>
      <c r="G65" s="17">
        <f t="shared" si="2"/>
        <v>45555.555555555562</v>
      </c>
      <c r="H65" s="78"/>
      <c r="I65" s="13"/>
      <c r="J65" s="59"/>
      <c r="K65" s="21"/>
      <c r="L65" s="72"/>
      <c r="M65" s="72"/>
      <c r="N65" s="21"/>
      <c r="O65" s="21"/>
      <c r="P65" s="21"/>
      <c r="Q65" s="21"/>
    </row>
    <row r="67" spans="2:17" hidden="1" x14ac:dyDescent="0.25">
      <c r="B67" s="20" t="s">
        <v>31</v>
      </c>
    </row>
    <row r="68" spans="2:17" hidden="1" x14ac:dyDescent="0.25">
      <c r="B68" s="20" t="s">
        <v>32</v>
      </c>
    </row>
    <row r="69" spans="2:17" hidden="1" x14ac:dyDescent="0.25">
      <c r="B69" s="20" t="s">
        <v>33</v>
      </c>
    </row>
    <row r="70" spans="2:17" hidden="1" x14ac:dyDescent="0.25">
      <c r="B70" s="20" t="s">
        <v>34</v>
      </c>
    </row>
    <row r="72" spans="2:17" x14ac:dyDescent="0.25">
      <c r="B72" s="68" t="s">
        <v>37</v>
      </c>
      <c r="C72" s="68"/>
      <c r="D72" s="8"/>
      <c r="E72" s="7"/>
      <c r="F72" s="7"/>
      <c r="G72" s="7"/>
      <c r="H72" s="26"/>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Nashik 3-5</v>
      </c>
      <c r="D76" s="11" t="s">
        <v>19</v>
      </c>
      <c r="E76" s="17">
        <f>K77*25%/3</f>
        <v>296166.66666666669</v>
      </c>
      <c r="F76" s="17">
        <f>K80*25%/3</f>
        <v>0</v>
      </c>
      <c r="G76" s="17">
        <f>$K$83/9</f>
        <v>45555.555555555562</v>
      </c>
      <c r="H76" s="76" t="str">
        <f>H54</f>
        <v>WCL, MCL, SECL, Imported</v>
      </c>
      <c r="I76" s="13"/>
      <c r="J76" s="57">
        <v>6.3406476312719739</v>
      </c>
      <c r="K76" s="15" t="s">
        <v>40</v>
      </c>
      <c r="L76" s="70" t="s">
        <v>44</v>
      </c>
      <c r="M76" s="70" t="s">
        <v>46</v>
      </c>
      <c r="N76" s="21"/>
      <c r="O76" s="21"/>
      <c r="P76" s="21"/>
      <c r="Q76" s="21"/>
    </row>
    <row r="77" spans="2:17" x14ac:dyDescent="0.25">
      <c r="B77" s="64"/>
      <c r="C77" s="61"/>
      <c r="D77" s="11" t="s">
        <v>20</v>
      </c>
      <c r="E77" s="17">
        <f>K77*25%/3</f>
        <v>296166.66666666669</v>
      </c>
      <c r="F77" s="17">
        <f>K80*25%/3</f>
        <v>0</v>
      </c>
      <c r="G77" s="17">
        <f t="shared" ref="G77:G87" si="3">$K$83/9</f>
        <v>45555.555555555562</v>
      </c>
      <c r="H77" s="77"/>
      <c r="I77" s="13"/>
      <c r="J77" s="58"/>
      <c r="K77" s="22">
        <v>3554000</v>
      </c>
      <c r="L77" s="71"/>
      <c r="M77" s="71"/>
      <c r="N77" s="21"/>
      <c r="O77" s="21"/>
      <c r="P77" s="21"/>
      <c r="Q77" s="21"/>
    </row>
    <row r="78" spans="2:17" x14ac:dyDescent="0.25">
      <c r="B78" s="64"/>
      <c r="C78" s="61"/>
      <c r="D78" s="11" t="s">
        <v>21</v>
      </c>
      <c r="E78" s="17">
        <f>K77*25%/3</f>
        <v>296166.66666666669</v>
      </c>
      <c r="F78" s="17">
        <f>K80*25%/3</f>
        <v>0</v>
      </c>
      <c r="G78" s="17">
        <f t="shared" si="3"/>
        <v>45555.555555555562</v>
      </c>
      <c r="H78" s="77"/>
      <c r="I78" s="13"/>
      <c r="J78" s="58"/>
      <c r="K78" s="16"/>
      <c r="L78" s="71"/>
      <c r="M78" s="71"/>
      <c r="N78" s="21"/>
      <c r="O78" s="21"/>
      <c r="P78" s="21"/>
      <c r="Q78" s="21"/>
    </row>
    <row r="79" spans="2:17" x14ac:dyDescent="0.25">
      <c r="B79" s="64"/>
      <c r="C79" s="61"/>
      <c r="D79" s="11" t="s">
        <v>22</v>
      </c>
      <c r="E79" s="17">
        <f>K77*22%/3</f>
        <v>260626.66666666666</v>
      </c>
      <c r="F79" s="17">
        <f>K80*22%/3</f>
        <v>0</v>
      </c>
      <c r="G79" s="17"/>
      <c r="H79" s="77"/>
      <c r="I79" s="13"/>
      <c r="J79" s="58"/>
      <c r="K79" s="16" t="s">
        <v>41</v>
      </c>
      <c r="L79" s="71"/>
      <c r="M79" s="71"/>
      <c r="N79" s="21"/>
      <c r="O79" s="21"/>
      <c r="P79" s="21"/>
      <c r="Q79" s="21"/>
    </row>
    <row r="80" spans="2:17" x14ac:dyDescent="0.25">
      <c r="B80" s="64"/>
      <c r="C80" s="61"/>
      <c r="D80" s="11" t="s">
        <v>23</v>
      </c>
      <c r="E80" s="17">
        <f>K77*22%/3</f>
        <v>260626.66666666666</v>
      </c>
      <c r="F80" s="17">
        <f>K80*22%/3</f>
        <v>0</v>
      </c>
      <c r="G80" s="17"/>
      <c r="H80" s="77"/>
      <c r="I80" s="13"/>
      <c r="J80" s="58"/>
      <c r="K80" s="22">
        <v>0</v>
      </c>
      <c r="L80" s="71"/>
      <c r="M80" s="71"/>
      <c r="N80" s="21"/>
      <c r="O80" s="21"/>
      <c r="P80" s="21"/>
      <c r="Q80" s="21"/>
    </row>
    <row r="81" spans="2:17" x14ac:dyDescent="0.25">
      <c r="B81" s="64"/>
      <c r="C81" s="61"/>
      <c r="D81" s="11" t="s">
        <v>24</v>
      </c>
      <c r="E81" s="17">
        <f>K77*22%/3</f>
        <v>260626.66666666666</v>
      </c>
      <c r="F81" s="17">
        <f>K80*22%/3</f>
        <v>0</v>
      </c>
      <c r="G81" s="17"/>
      <c r="H81" s="77"/>
      <c r="I81" s="13"/>
      <c r="J81" s="58"/>
      <c r="K81" s="16"/>
      <c r="L81" s="71"/>
      <c r="M81" s="71"/>
      <c r="N81" s="21"/>
      <c r="O81" s="21"/>
      <c r="P81" s="21"/>
      <c r="Q81" s="21"/>
    </row>
    <row r="82" spans="2:17" x14ac:dyDescent="0.25">
      <c r="B82" s="64"/>
      <c r="C82" s="61"/>
      <c r="D82" s="11" t="s">
        <v>25</v>
      </c>
      <c r="E82" s="17">
        <f>K77*25%/3</f>
        <v>296166.66666666669</v>
      </c>
      <c r="F82" s="17">
        <f>K80*25%/3</f>
        <v>0</v>
      </c>
      <c r="G82" s="17">
        <f t="shared" si="3"/>
        <v>45555.555555555562</v>
      </c>
      <c r="H82" s="77"/>
      <c r="I82" s="13"/>
      <c r="J82" s="58"/>
      <c r="K82" s="16" t="s">
        <v>42</v>
      </c>
      <c r="L82" s="71"/>
      <c r="M82" s="71"/>
      <c r="N82" s="21"/>
      <c r="O82" s="21"/>
      <c r="P82" s="21"/>
      <c r="Q82" s="21"/>
    </row>
    <row r="83" spans="2:17" x14ac:dyDescent="0.25">
      <c r="B83" s="64"/>
      <c r="C83" s="61"/>
      <c r="D83" s="11" t="s">
        <v>26</v>
      </c>
      <c r="E83" s="17">
        <f>K77*25%/3</f>
        <v>296166.66666666669</v>
      </c>
      <c r="F83" s="17">
        <f>K80*25%/3</f>
        <v>0</v>
      </c>
      <c r="G83" s="17">
        <f t="shared" si="3"/>
        <v>45555.555555555562</v>
      </c>
      <c r="H83" s="77"/>
      <c r="I83" s="13"/>
      <c r="J83" s="58"/>
      <c r="K83" s="22">
        <v>410000.00000000006</v>
      </c>
      <c r="L83" s="71"/>
      <c r="M83" s="71"/>
      <c r="N83" s="21"/>
      <c r="O83" s="21"/>
      <c r="P83" s="21"/>
      <c r="Q83" s="21"/>
    </row>
    <row r="84" spans="2:17" x14ac:dyDescent="0.25">
      <c r="B84" s="64"/>
      <c r="C84" s="61"/>
      <c r="D84" s="11" t="s">
        <v>27</v>
      </c>
      <c r="E84" s="17">
        <f>K77*25%/3</f>
        <v>296166.66666666669</v>
      </c>
      <c r="F84" s="17">
        <f>K80*25%/3</f>
        <v>0</v>
      </c>
      <c r="G84" s="17">
        <f t="shared" si="3"/>
        <v>45555.555555555562</v>
      </c>
      <c r="H84" s="77"/>
      <c r="I84" s="13"/>
      <c r="J84" s="58"/>
      <c r="K84" s="21"/>
      <c r="L84" s="71"/>
      <c r="M84" s="71"/>
      <c r="N84" s="21"/>
      <c r="O84" s="21"/>
      <c r="P84" s="21"/>
      <c r="Q84" s="21"/>
    </row>
    <row r="85" spans="2:17" x14ac:dyDescent="0.25">
      <c r="B85" s="64"/>
      <c r="C85" s="61"/>
      <c r="D85" s="11" t="s">
        <v>28</v>
      </c>
      <c r="E85" s="17">
        <f>K77*28%/3</f>
        <v>331706.66666666669</v>
      </c>
      <c r="F85" s="17">
        <f>K80*28%/3</f>
        <v>0</v>
      </c>
      <c r="G85" s="17">
        <f t="shared" si="3"/>
        <v>45555.555555555562</v>
      </c>
      <c r="H85" s="77"/>
      <c r="I85" s="13"/>
      <c r="J85" s="58"/>
      <c r="K85" s="21"/>
      <c r="L85" s="71"/>
      <c r="M85" s="71"/>
      <c r="N85" s="21"/>
      <c r="O85" s="21"/>
      <c r="P85" s="21"/>
      <c r="Q85" s="21"/>
    </row>
    <row r="86" spans="2:17" x14ac:dyDescent="0.25">
      <c r="B86" s="64"/>
      <c r="C86" s="61"/>
      <c r="D86" s="11" t="s">
        <v>29</v>
      </c>
      <c r="E86" s="17">
        <f>K77*28%/3</f>
        <v>331706.66666666669</v>
      </c>
      <c r="F86" s="17">
        <f>K80*28%/3</f>
        <v>0</v>
      </c>
      <c r="G86" s="17">
        <f t="shared" si="3"/>
        <v>45555.555555555562</v>
      </c>
      <c r="H86" s="77"/>
      <c r="I86" s="13"/>
      <c r="J86" s="58"/>
      <c r="K86" s="21"/>
      <c r="L86" s="71"/>
      <c r="M86" s="71"/>
      <c r="N86" s="21"/>
      <c r="O86" s="21"/>
      <c r="P86" s="21"/>
      <c r="Q86" s="21"/>
    </row>
    <row r="87" spans="2:17" x14ac:dyDescent="0.25">
      <c r="B87" s="65"/>
      <c r="C87" s="62"/>
      <c r="D87" s="11" t="s">
        <v>30</v>
      </c>
      <c r="E87" s="17">
        <f>K77*28%/3</f>
        <v>331706.66666666669</v>
      </c>
      <c r="F87" s="17">
        <f>K80*28%/3</f>
        <v>0</v>
      </c>
      <c r="G87" s="17">
        <f t="shared" si="3"/>
        <v>45555.555555555562</v>
      </c>
      <c r="H87" s="78"/>
      <c r="I87" s="13"/>
      <c r="J87" s="59"/>
      <c r="K87" s="21"/>
      <c r="L87" s="72"/>
      <c r="M87" s="72"/>
      <c r="N87" s="21"/>
      <c r="O87" s="21"/>
      <c r="P87" s="21"/>
      <c r="Q87" s="21"/>
    </row>
    <row r="89" spans="2:17" hidden="1" x14ac:dyDescent="0.25">
      <c r="B89" s="20" t="s">
        <v>31</v>
      </c>
    </row>
    <row r="90" spans="2:17" hidden="1" x14ac:dyDescent="0.25">
      <c r="B90" s="20" t="s">
        <v>32</v>
      </c>
    </row>
    <row r="91" spans="2:17" hidden="1" x14ac:dyDescent="0.25">
      <c r="B91" s="20" t="s">
        <v>33</v>
      </c>
    </row>
    <row r="92" spans="2:17" hidden="1" x14ac:dyDescent="0.25">
      <c r="B92" s="20" t="s">
        <v>34</v>
      </c>
    </row>
    <row r="94" spans="2:17" x14ac:dyDescent="0.25">
      <c r="B94" s="68" t="s">
        <v>38</v>
      </c>
      <c r="C94" s="68"/>
      <c r="D94" s="8"/>
      <c r="E94" s="7"/>
      <c r="F94" s="7"/>
      <c r="G94" s="7"/>
      <c r="H94" s="26"/>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Nashik 3-5</v>
      </c>
      <c r="D98" s="11" t="s">
        <v>19</v>
      </c>
      <c r="E98" s="17">
        <f>K99*25%/3</f>
        <v>296166.66666666669</v>
      </c>
      <c r="F98" s="17">
        <f>K102*25%/3</f>
        <v>0</v>
      </c>
      <c r="G98" s="17">
        <f>$K$105/9</f>
        <v>45555.555555555562</v>
      </c>
      <c r="H98" s="76" t="str">
        <f>H76</f>
        <v>WCL, MCL, SECL, Imported</v>
      </c>
      <c r="I98" s="13"/>
      <c r="J98" s="57">
        <v>6.6576800128355709</v>
      </c>
      <c r="K98" s="15" t="s">
        <v>40</v>
      </c>
      <c r="L98" s="70" t="s">
        <v>44</v>
      </c>
      <c r="M98" s="70" t="s">
        <v>46</v>
      </c>
      <c r="N98" s="21"/>
      <c r="O98" s="21"/>
      <c r="P98" s="21"/>
      <c r="Q98" s="21"/>
    </row>
    <row r="99" spans="2:17" x14ac:dyDescent="0.25">
      <c r="B99" s="64"/>
      <c r="C99" s="61"/>
      <c r="D99" s="11" t="s">
        <v>20</v>
      </c>
      <c r="E99" s="17">
        <f>K99*25%/3</f>
        <v>296166.66666666669</v>
      </c>
      <c r="F99" s="17">
        <f>K102*25%/3</f>
        <v>0</v>
      </c>
      <c r="G99" s="17">
        <f t="shared" ref="G99:G109" si="4">$K$105/9</f>
        <v>45555.555555555562</v>
      </c>
      <c r="H99" s="77"/>
      <c r="I99" s="13"/>
      <c r="J99" s="58"/>
      <c r="K99" s="22">
        <v>3554000</v>
      </c>
      <c r="L99" s="71"/>
      <c r="M99" s="71"/>
      <c r="N99" s="21"/>
      <c r="O99" s="21"/>
      <c r="P99" s="21"/>
      <c r="Q99" s="21"/>
    </row>
    <row r="100" spans="2:17" x14ac:dyDescent="0.25">
      <c r="B100" s="64"/>
      <c r="C100" s="61"/>
      <c r="D100" s="11" t="s">
        <v>21</v>
      </c>
      <c r="E100" s="17">
        <f>K99*25%/3</f>
        <v>296166.66666666669</v>
      </c>
      <c r="F100" s="17">
        <f>K102*25%/3</f>
        <v>0</v>
      </c>
      <c r="G100" s="17">
        <f t="shared" si="4"/>
        <v>45555.555555555562</v>
      </c>
      <c r="H100" s="77"/>
      <c r="I100" s="13"/>
      <c r="J100" s="58"/>
      <c r="K100" s="16"/>
      <c r="L100" s="71"/>
      <c r="M100" s="71"/>
      <c r="N100" s="21"/>
      <c r="O100" s="21"/>
      <c r="P100" s="21"/>
      <c r="Q100" s="21"/>
    </row>
    <row r="101" spans="2:17" x14ac:dyDescent="0.25">
      <c r="B101" s="64"/>
      <c r="C101" s="61"/>
      <c r="D101" s="11" t="s">
        <v>22</v>
      </c>
      <c r="E101" s="17">
        <f>K99*22%/3</f>
        <v>260626.66666666666</v>
      </c>
      <c r="F101" s="17">
        <f>K102*22%/3</f>
        <v>0</v>
      </c>
      <c r="G101" s="17"/>
      <c r="H101" s="77"/>
      <c r="I101" s="13"/>
      <c r="J101" s="58"/>
      <c r="K101" s="16" t="s">
        <v>41</v>
      </c>
      <c r="L101" s="71"/>
      <c r="M101" s="71"/>
      <c r="N101" s="21"/>
      <c r="O101" s="21"/>
      <c r="P101" s="21"/>
      <c r="Q101" s="21"/>
    </row>
    <row r="102" spans="2:17" x14ac:dyDescent="0.25">
      <c r="B102" s="64"/>
      <c r="C102" s="61"/>
      <c r="D102" s="11" t="s">
        <v>23</v>
      </c>
      <c r="E102" s="17">
        <f>K99*22%/3</f>
        <v>260626.66666666666</v>
      </c>
      <c r="F102" s="17">
        <f>K102*22%/3</f>
        <v>0</v>
      </c>
      <c r="G102" s="17"/>
      <c r="H102" s="77"/>
      <c r="I102" s="13"/>
      <c r="J102" s="58"/>
      <c r="K102" s="22">
        <v>0</v>
      </c>
      <c r="L102" s="71"/>
      <c r="M102" s="71"/>
      <c r="N102" s="21"/>
      <c r="O102" s="21"/>
      <c r="P102" s="21"/>
      <c r="Q102" s="21"/>
    </row>
    <row r="103" spans="2:17" x14ac:dyDescent="0.25">
      <c r="B103" s="64"/>
      <c r="C103" s="61"/>
      <c r="D103" s="11" t="s">
        <v>24</v>
      </c>
      <c r="E103" s="17">
        <f>K99*22%/3</f>
        <v>260626.66666666666</v>
      </c>
      <c r="F103" s="17">
        <f>K102*22%/3</f>
        <v>0</v>
      </c>
      <c r="G103" s="17"/>
      <c r="H103" s="77"/>
      <c r="I103" s="13"/>
      <c r="J103" s="58"/>
      <c r="K103" s="16"/>
      <c r="L103" s="71"/>
      <c r="M103" s="71"/>
      <c r="N103" s="21"/>
      <c r="O103" s="21"/>
      <c r="P103" s="21"/>
      <c r="Q103" s="21"/>
    </row>
    <row r="104" spans="2:17" x14ac:dyDescent="0.25">
      <c r="B104" s="64"/>
      <c r="C104" s="61"/>
      <c r="D104" s="11" t="s">
        <v>25</v>
      </c>
      <c r="E104" s="17">
        <f>K99*25%/3</f>
        <v>296166.66666666669</v>
      </c>
      <c r="F104" s="17">
        <f>K102*25%/3</f>
        <v>0</v>
      </c>
      <c r="G104" s="17">
        <f t="shared" si="4"/>
        <v>45555.555555555562</v>
      </c>
      <c r="H104" s="77"/>
      <c r="I104" s="13"/>
      <c r="J104" s="58"/>
      <c r="K104" s="16" t="s">
        <v>42</v>
      </c>
      <c r="L104" s="71"/>
      <c r="M104" s="71"/>
      <c r="N104" s="21"/>
      <c r="O104" s="21"/>
      <c r="P104" s="21"/>
      <c r="Q104" s="21"/>
    </row>
    <row r="105" spans="2:17" x14ac:dyDescent="0.25">
      <c r="B105" s="64"/>
      <c r="C105" s="61"/>
      <c r="D105" s="11" t="s">
        <v>26</v>
      </c>
      <c r="E105" s="17">
        <f>K99*25%/3</f>
        <v>296166.66666666669</v>
      </c>
      <c r="F105" s="17">
        <f>K102*25%/3</f>
        <v>0</v>
      </c>
      <c r="G105" s="17">
        <f t="shared" si="4"/>
        <v>45555.555555555562</v>
      </c>
      <c r="H105" s="77"/>
      <c r="I105" s="13"/>
      <c r="J105" s="58"/>
      <c r="K105" s="22">
        <v>410000.00000000006</v>
      </c>
      <c r="L105" s="71"/>
      <c r="M105" s="71"/>
      <c r="N105" s="21"/>
      <c r="O105" s="21"/>
      <c r="P105" s="21"/>
      <c r="Q105" s="21"/>
    </row>
    <row r="106" spans="2:17" x14ac:dyDescent="0.25">
      <c r="B106" s="64"/>
      <c r="C106" s="61"/>
      <c r="D106" s="11" t="s">
        <v>27</v>
      </c>
      <c r="E106" s="17">
        <f>K99*25%/3</f>
        <v>296166.66666666669</v>
      </c>
      <c r="F106" s="17">
        <f>K102*25%/3</f>
        <v>0</v>
      </c>
      <c r="G106" s="17">
        <f t="shared" si="4"/>
        <v>45555.555555555562</v>
      </c>
      <c r="H106" s="77"/>
      <c r="I106" s="13"/>
      <c r="J106" s="58"/>
      <c r="K106" s="21"/>
      <c r="L106" s="71"/>
      <c r="M106" s="71"/>
      <c r="N106" s="21"/>
      <c r="O106" s="21"/>
      <c r="P106" s="21"/>
      <c r="Q106" s="21"/>
    </row>
    <row r="107" spans="2:17" x14ac:dyDescent="0.25">
      <c r="B107" s="64"/>
      <c r="C107" s="61"/>
      <c r="D107" s="11" t="s">
        <v>28</v>
      </c>
      <c r="E107" s="17">
        <f>K99*28%/3</f>
        <v>331706.66666666669</v>
      </c>
      <c r="F107" s="17">
        <f>K102*28%/3</f>
        <v>0</v>
      </c>
      <c r="G107" s="17">
        <f t="shared" si="4"/>
        <v>45555.555555555562</v>
      </c>
      <c r="H107" s="77"/>
      <c r="I107" s="13"/>
      <c r="J107" s="58"/>
      <c r="K107" s="21"/>
      <c r="L107" s="71"/>
      <c r="M107" s="71"/>
      <c r="N107" s="21"/>
      <c r="O107" s="21"/>
      <c r="P107" s="21"/>
      <c r="Q107" s="21"/>
    </row>
    <row r="108" spans="2:17" x14ac:dyDescent="0.25">
      <c r="B108" s="64"/>
      <c r="C108" s="61"/>
      <c r="D108" s="11" t="s">
        <v>29</v>
      </c>
      <c r="E108" s="17">
        <f>K99*28%/3</f>
        <v>331706.66666666669</v>
      </c>
      <c r="F108" s="17">
        <f>K102*28%/3</f>
        <v>0</v>
      </c>
      <c r="G108" s="17">
        <f t="shared" si="4"/>
        <v>45555.555555555562</v>
      </c>
      <c r="H108" s="77"/>
      <c r="I108" s="13"/>
      <c r="J108" s="58"/>
      <c r="K108" s="21"/>
      <c r="L108" s="71"/>
      <c r="M108" s="71"/>
      <c r="N108" s="21"/>
      <c r="O108" s="21"/>
      <c r="P108" s="21"/>
      <c r="Q108" s="21"/>
    </row>
    <row r="109" spans="2:17" x14ac:dyDescent="0.25">
      <c r="B109" s="65"/>
      <c r="C109" s="62"/>
      <c r="D109" s="11" t="s">
        <v>30</v>
      </c>
      <c r="E109" s="17">
        <f>K99*28%/3</f>
        <v>331706.66666666669</v>
      </c>
      <c r="F109" s="17">
        <f>K102*28%/3</f>
        <v>0</v>
      </c>
      <c r="G109" s="17">
        <f t="shared" si="4"/>
        <v>45555.555555555562</v>
      </c>
      <c r="H109" s="78"/>
      <c r="I109" s="13"/>
      <c r="J109" s="59"/>
      <c r="K109" s="21"/>
      <c r="L109" s="72"/>
      <c r="M109" s="72"/>
      <c r="N109" s="21"/>
      <c r="O109" s="21"/>
      <c r="P109" s="21"/>
      <c r="Q109" s="21"/>
    </row>
    <row r="111" spans="2:17" hidden="1" x14ac:dyDescent="0.25">
      <c r="B111" s="20" t="s">
        <v>31</v>
      </c>
    </row>
    <row r="112" spans="2:17" hidden="1" x14ac:dyDescent="0.25">
      <c r="B112" s="20" t="s">
        <v>32</v>
      </c>
    </row>
    <row r="113" spans="2:17" hidden="1" x14ac:dyDescent="0.25">
      <c r="B113" s="20" t="s">
        <v>33</v>
      </c>
    </row>
    <row r="114" spans="2:17" hidden="1" x14ac:dyDescent="0.25">
      <c r="B114" s="20" t="s">
        <v>34</v>
      </c>
    </row>
    <row r="116" spans="2:17" ht="49.8" customHeight="1" x14ac:dyDescent="0.25">
      <c r="B116" s="79" t="s">
        <v>59</v>
      </c>
      <c r="C116" s="79"/>
      <c r="D116" s="79"/>
      <c r="E116" s="79"/>
      <c r="F116" s="79"/>
      <c r="G116" s="79"/>
      <c r="H116" s="79"/>
      <c r="I116" s="79"/>
      <c r="J116" s="79"/>
      <c r="K116" s="79"/>
      <c r="L116" s="79"/>
      <c r="M116" s="79"/>
      <c r="N116" s="79"/>
      <c r="O116" s="79"/>
      <c r="P116" s="79"/>
      <c r="Q116" s="79"/>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topLeftCell="A7" zoomScale="78" zoomScaleNormal="78" workbookViewId="0">
      <selection activeCell="N36" sqref="N36"/>
    </sheetView>
  </sheetViews>
  <sheetFormatPr defaultColWidth="9.109375" defaultRowHeight="13.8" x14ac:dyDescent="0.25"/>
  <cols>
    <col min="1" max="1" width="9.109375" style="20"/>
    <col min="2" max="2" width="5.88671875" style="20" customWidth="1"/>
    <col min="3" max="3" width="13.21875" style="20" customWidth="1"/>
    <col min="4" max="4" width="8.6640625" style="20" customWidth="1"/>
    <col min="5" max="5" width="16" style="20" customWidth="1"/>
    <col min="6" max="6" width="14" style="20" customWidth="1"/>
    <col min="7" max="7" width="16.77734375" style="20" customWidth="1"/>
    <col min="8" max="8" width="13.6640625" style="20" bestFit="1" customWidth="1"/>
    <col min="9" max="9" width="12.33203125" style="20" customWidth="1"/>
    <col min="10" max="10" width="10.77734375" style="20" customWidth="1"/>
    <col min="11" max="11" width="11.88671875" style="20" customWidth="1"/>
    <col min="12" max="12" width="31.77734375" style="20" customWidth="1"/>
    <col min="13" max="13" width="25.77734375" style="20" customWidth="1"/>
    <col min="14" max="14" width="14.6640625" style="20" customWidth="1"/>
    <col min="15" max="15" width="14.33203125" style="20" customWidth="1"/>
    <col min="16" max="16" width="16.21875" style="20" customWidth="1"/>
    <col min="17" max="17" width="17.109375" style="20" customWidth="1"/>
    <col min="18" max="16384" width="9.109375" style="20"/>
  </cols>
  <sheetData>
    <row r="2" spans="2:18" x14ac:dyDescent="0.25">
      <c r="B2" s="1" t="s">
        <v>55</v>
      </c>
      <c r="C2" s="2"/>
      <c r="D2" s="2"/>
      <c r="E2" s="2"/>
      <c r="F2" s="2"/>
      <c r="G2" s="2"/>
      <c r="H2" s="2"/>
      <c r="I2" s="2"/>
      <c r="J2" s="2"/>
      <c r="K2" s="2"/>
      <c r="L2" s="2"/>
      <c r="M2" s="2"/>
      <c r="N2" s="2"/>
    </row>
    <row r="3" spans="2:18" x14ac:dyDescent="0.25">
      <c r="B3" s="4" t="s">
        <v>0</v>
      </c>
      <c r="C3" s="5"/>
      <c r="D3" s="5"/>
      <c r="E3" s="5"/>
      <c r="F3" s="5"/>
      <c r="G3" s="5"/>
      <c r="H3" s="5"/>
      <c r="I3" s="5"/>
      <c r="J3" s="5"/>
      <c r="K3" s="5"/>
      <c r="L3" s="5"/>
      <c r="M3" s="5"/>
      <c r="N3" s="2"/>
    </row>
    <row r="4" spans="2:18" x14ac:dyDescent="0.25">
      <c r="B4" s="4" t="s">
        <v>1</v>
      </c>
      <c r="C4" s="6"/>
      <c r="D4" s="6"/>
      <c r="E4" s="6"/>
      <c r="F4" s="6"/>
      <c r="G4" s="6"/>
      <c r="H4" s="6"/>
      <c r="I4" s="6"/>
      <c r="J4" s="6"/>
      <c r="K4" s="6"/>
      <c r="L4" s="6"/>
      <c r="M4" s="6"/>
      <c r="N4" s="6"/>
    </row>
    <row r="5" spans="2:18" x14ac:dyDescent="0.25">
      <c r="B5" s="7"/>
      <c r="C5" s="7"/>
      <c r="D5" s="7"/>
      <c r="E5" s="7"/>
      <c r="F5" s="7"/>
      <c r="G5" s="7"/>
      <c r="H5" s="7"/>
      <c r="I5" s="7"/>
      <c r="J5" s="7"/>
      <c r="K5" s="7"/>
      <c r="L5" s="7"/>
      <c r="M5" s="7"/>
      <c r="N5" s="7"/>
    </row>
    <row r="6" spans="2:18" x14ac:dyDescent="0.25">
      <c r="B6" s="68" t="s">
        <v>2</v>
      </c>
      <c r="C6" s="68"/>
      <c r="D6" s="8"/>
      <c r="E6" s="7"/>
      <c r="F6" s="7"/>
      <c r="G6" s="7"/>
      <c r="H6" s="7"/>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55</v>
      </c>
      <c r="D10" s="11" t="s">
        <v>19</v>
      </c>
      <c r="E10" s="17">
        <f>K11*25%/3</f>
        <v>240397.91666666663</v>
      </c>
      <c r="F10" s="17">
        <f>K14*25%/3</f>
        <v>0</v>
      </c>
      <c r="G10" s="17">
        <f>$K$17/9</f>
        <v>0</v>
      </c>
      <c r="H10" s="60" t="s">
        <v>64</v>
      </c>
      <c r="I10" s="13"/>
      <c r="J10" s="57">
        <v>5.7647161923189838</v>
      </c>
      <c r="K10" s="15" t="s">
        <v>40</v>
      </c>
      <c r="L10" s="70" t="s">
        <v>44</v>
      </c>
      <c r="M10" s="70" t="s">
        <v>46</v>
      </c>
      <c r="N10" s="21"/>
      <c r="O10" s="21"/>
      <c r="P10" s="21"/>
      <c r="Q10" s="21"/>
    </row>
    <row r="11" spans="2:18" x14ac:dyDescent="0.25">
      <c r="B11" s="64"/>
      <c r="C11" s="61"/>
      <c r="D11" s="11" t="s">
        <v>20</v>
      </c>
      <c r="E11" s="17">
        <f>K11*25%/3</f>
        <v>240397.91666666663</v>
      </c>
      <c r="F11" s="17">
        <f>K14*25%/3</f>
        <v>0</v>
      </c>
      <c r="G11" s="17">
        <f t="shared" ref="G11:G21" si="0">$K$17/9</f>
        <v>0</v>
      </c>
      <c r="H11" s="61"/>
      <c r="I11" s="13"/>
      <c r="J11" s="58"/>
      <c r="K11" s="22">
        <v>2884774.9999999995</v>
      </c>
      <c r="L11" s="71"/>
      <c r="M11" s="71"/>
      <c r="N11" s="21"/>
      <c r="O11" s="21"/>
      <c r="P11" s="21"/>
      <c r="Q11" s="21"/>
    </row>
    <row r="12" spans="2:18" x14ac:dyDescent="0.25">
      <c r="B12" s="64"/>
      <c r="C12" s="61"/>
      <c r="D12" s="11" t="s">
        <v>21</v>
      </c>
      <c r="E12" s="17">
        <f>K11*25%/3</f>
        <v>240397.91666666663</v>
      </c>
      <c r="F12" s="17">
        <f>K14*25%/3</f>
        <v>0</v>
      </c>
      <c r="G12" s="17">
        <f t="shared" si="0"/>
        <v>0</v>
      </c>
      <c r="H12" s="61"/>
      <c r="I12" s="13"/>
      <c r="J12" s="58"/>
      <c r="K12" s="16"/>
      <c r="L12" s="71"/>
      <c r="M12" s="71"/>
      <c r="N12" s="21"/>
      <c r="O12" s="21"/>
      <c r="P12" s="21"/>
      <c r="Q12" s="21"/>
    </row>
    <row r="13" spans="2:18" x14ac:dyDescent="0.25">
      <c r="B13" s="64"/>
      <c r="C13" s="61"/>
      <c r="D13" s="11" t="s">
        <v>22</v>
      </c>
      <c r="E13" s="17">
        <f>K11*22%/3</f>
        <v>211550.16666666663</v>
      </c>
      <c r="F13" s="17">
        <f>K14*22%/3</f>
        <v>0</v>
      </c>
      <c r="G13" s="17"/>
      <c r="H13" s="61"/>
      <c r="I13" s="13"/>
      <c r="J13" s="58"/>
      <c r="K13" s="16" t="s">
        <v>41</v>
      </c>
      <c r="L13" s="71"/>
      <c r="M13" s="71"/>
      <c r="N13" s="21"/>
      <c r="O13" s="21"/>
      <c r="P13" s="21"/>
      <c r="Q13" s="21"/>
    </row>
    <row r="14" spans="2:18" x14ac:dyDescent="0.25">
      <c r="B14" s="64"/>
      <c r="C14" s="61"/>
      <c r="D14" s="11" t="s">
        <v>23</v>
      </c>
      <c r="E14" s="17">
        <f>K11*22%/3</f>
        <v>211550.16666666663</v>
      </c>
      <c r="F14" s="17">
        <f>K14*22%/3</f>
        <v>0</v>
      </c>
      <c r="G14" s="17"/>
      <c r="H14" s="61"/>
      <c r="I14" s="13"/>
      <c r="J14" s="58"/>
      <c r="K14" s="22">
        <v>0</v>
      </c>
      <c r="L14" s="71"/>
      <c r="M14" s="71"/>
      <c r="N14" s="21"/>
      <c r="O14" s="21"/>
      <c r="P14" s="21"/>
      <c r="Q14" s="21"/>
    </row>
    <row r="15" spans="2:18" x14ac:dyDescent="0.25">
      <c r="B15" s="64"/>
      <c r="C15" s="61"/>
      <c r="D15" s="11" t="s">
        <v>24</v>
      </c>
      <c r="E15" s="17">
        <f>K11*22%/3</f>
        <v>211550.16666666663</v>
      </c>
      <c r="F15" s="17">
        <f>K14*22%/3</f>
        <v>0</v>
      </c>
      <c r="G15" s="17"/>
      <c r="H15" s="61"/>
      <c r="I15" s="12"/>
      <c r="J15" s="58"/>
      <c r="K15" s="16"/>
      <c r="L15" s="71"/>
      <c r="M15" s="71"/>
      <c r="N15" s="21"/>
      <c r="O15" s="21"/>
      <c r="P15" s="21"/>
      <c r="Q15" s="21"/>
      <c r="R15" s="21"/>
    </row>
    <row r="16" spans="2:18" x14ac:dyDescent="0.25">
      <c r="B16" s="64"/>
      <c r="C16" s="61"/>
      <c r="D16" s="11" t="s">
        <v>25</v>
      </c>
      <c r="E16" s="17">
        <f>K11*25%/3</f>
        <v>240397.91666666663</v>
      </c>
      <c r="F16" s="17">
        <f>K14*25%/3</f>
        <v>0</v>
      </c>
      <c r="G16" s="17">
        <f t="shared" si="0"/>
        <v>0</v>
      </c>
      <c r="H16" s="61"/>
      <c r="I16" s="13"/>
      <c r="J16" s="58"/>
      <c r="K16" s="16" t="s">
        <v>42</v>
      </c>
      <c r="L16" s="71"/>
      <c r="M16" s="71"/>
      <c r="N16" s="21"/>
      <c r="O16" s="21"/>
      <c r="P16" s="21"/>
      <c r="Q16" s="21"/>
    </row>
    <row r="17" spans="2:17" x14ac:dyDescent="0.25">
      <c r="B17" s="64"/>
      <c r="C17" s="61"/>
      <c r="D17" s="11" t="s">
        <v>26</v>
      </c>
      <c r="E17" s="17">
        <f>K11*25%/3</f>
        <v>240397.91666666663</v>
      </c>
      <c r="F17" s="17">
        <f>K14*25%/3</f>
        <v>0</v>
      </c>
      <c r="G17" s="17">
        <f t="shared" si="0"/>
        <v>0</v>
      </c>
      <c r="H17" s="61"/>
      <c r="I17" s="13"/>
      <c r="J17" s="58"/>
      <c r="K17" s="22">
        <v>0</v>
      </c>
      <c r="L17" s="71"/>
      <c r="M17" s="71"/>
      <c r="N17" s="21"/>
      <c r="O17" s="21"/>
      <c r="P17" s="21"/>
      <c r="Q17" s="21"/>
    </row>
    <row r="18" spans="2:17" x14ac:dyDescent="0.25">
      <c r="B18" s="64"/>
      <c r="C18" s="61"/>
      <c r="D18" s="11" t="s">
        <v>27</v>
      </c>
      <c r="E18" s="17">
        <f>K11*25%/3</f>
        <v>240397.91666666663</v>
      </c>
      <c r="F18" s="17">
        <f>K14*25%/3</f>
        <v>0</v>
      </c>
      <c r="G18" s="17">
        <f t="shared" si="0"/>
        <v>0</v>
      </c>
      <c r="H18" s="61"/>
      <c r="I18" s="13"/>
      <c r="J18" s="58"/>
      <c r="K18" s="21"/>
      <c r="L18" s="71"/>
      <c r="M18" s="71"/>
      <c r="N18" s="21"/>
      <c r="O18" s="21"/>
      <c r="P18" s="21"/>
      <c r="Q18" s="21"/>
    </row>
    <row r="19" spans="2:17" x14ac:dyDescent="0.25">
      <c r="B19" s="64"/>
      <c r="C19" s="61"/>
      <c r="D19" s="11" t="s">
        <v>28</v>
      </c>
      <c r="E19" s="17">
        <f>K11*28%/3</f>
        <v>269245.66666666669</v>
      </c>
      <c r="F19" s="17">
        <f>K14*28%/3</f>
        <v>0</v>
      </c>
      <c r="G19" s="17">
        <f t="shared" si="0"/>
        <v>0</v>
      </c>
      <c r="H19" s="61"/>
      <c r="I19" s="13"/>
      <c r="J19" s="58"/>
      <c r="K19" s="21"/>
      <c r="L19" s="71"/>
      <c r="M19" s="71"/>
      <c r="N19" s="21"/>
      <c r="O19" s="21"/>
      <c r="P19" s="21"/>
      <c r="Q19" s="21"/>
    </row>
    <row r="20" spans="2:17" x14ac:dyDescent="0.25">
      <c r="B20" s="64"/>
      <c r="C20" s="61"/>
      <c r="D20" s="11" t="s">
        <v>29</v>
      </c>
      <c r="E20" s="17">
        <f>K11*28%/3</f>
        <v>269245.66666666669</v>
      </c>
      <c r="F20" s="17">
        <f>K14*28%/3</f>
        <v>0</v>
      </c>
      <c r="G20" s="17">
        <f t="shared" si="0"/>
        <v>0</v>
      </c>
      <c r="H20" s="61"/>
      <c r="I20" s="13"/>
      <c r="J20" s="58"/>
      <c r="K20" s="21"/>
      <c r="L20" s="71"/>
      <c r="M20" s="71"/>
      <c r="N20" s="21"/>
      <c r="O20" s="21"/>
      <c r="P20" s="21"/>
      <c r="Q20" s="21"/>
    </row>
    <row r="21" spans="2:17" x14ac:dyDescent="0.25">
      <c r="B21" s="65"/>
      <c r="C21" s="62"/>
      <c r="D21" s="11" t="s">
        <v>30</v>
      </c>
      <c r="E21" s="17">
        <f>K11*28%/3</f>
        <v>269245.66666666669</v>
      </c>
      <c r="F21" s="17">
        <f>K14*28%/3</f>
        <v>0</v>
      </c>
      <c r="G21" s="17">
        <f t="shared" si="0"/>
        <v>0</v>
      </c>
      <c r="H21" s="62"/>
      <c r="I21" s="13"/>
      <c r="J21" s="59"/>
      <c r="K21" s="21"/>
      <c r="L21" s="72"/>
      <c r="M21" s="72"/>
      <c r="N21" s="21"/>
      <c r="O21" s="21"/>
      <c r="P21" s="21"/>
      <c r="Q21" s="21"/>
    </row>
    <row r="23" spans="2:17" x14ac:dyDescent="0.25">
      <c r="B23" s="20" t="s">
        <v>31</v>
      </c>
    </row>
    <row r="24" spans="2:17" x14ac:dyDescent="0.25">
      <c r="B24" s="20" t="s">
        <v>32</v>
      </c>
    </row>
    <row r="25" spans="2:17" x14ac:dyDescent="0.25">
      <c r="B25" s="20" t="s">
        <v>33</v>
      </c>
    </row>
    <row r="26" spans="2:17" x14ac:dyDescent="0.25">
      <c r="B26" s="20" t="s">
        <v>34</v>
      </c>
    </row>
    <row r="28" spans="2:17" x14ac:dyDescent="0.25">
      <c r="B28" s="68" t="s">
        <v>35</v>
      </c>
      <c r="C28" s="68"/>
      <c r="D28" s="8"/>
      <c r="E28" s="7"/>
      <c r="F28" s="7"/>
      <c r="G28" s="7"/>
      <c r="H28" s="7"/>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Parli 6,7</v>
      </c>
      <c r="D32" s="11" t="s">
        <v>19</v>
      </c>
      <c r="E32" s="17">
        <f>K33*25%/3</f>
        <v>240397.91666666663</v>
      </c>
      <c r="F32" s="17">
        <f>K36*25%/3</f>
        <v>0</v>
      </c>
      <c r="G32" s="17">
        <f>$K$39/9</f>
        <v>0</v>
      </c>
      <c r="H32" s="60" t="str">
        <f>H10</f>
        <v>WCL, SCCL</v>
      </c>
      <c r="I32" s="13"/>
      <c r="J32" s="57">
        <v>6.0529520019349308</v>
      </c>
      <c r="K32" s="15" t="s">
        <v>40</v>
      </c>
      <c r="L32" s="70" t="s">
        <v>44</v>
      </c>
      <c r="M32" s="70" t="s">
        <v>46</v>
      </c>
      <c r="N32" s="21"/>
      <c r="O32" s="21"/>
      <c r="P32" s="21"/>
      <c r="Q32" s="21"/>
    </row>
    <row r="33" spans="2:17" x14ac:dyDescent="0.25">
      <c r="B33" s="64"/>
      <c r="C33" s="61"/>
      <c r="D33" s="11" t="s">
        <v>20</v>
      </c>
      <c r="E33" s="17">
        <f>K33*25%/3</f>
        <v>240397.91666666663</v>
      </c>
      <c r="F33" s="17">
        <f>K36*25%/3</f>
        <v>0</v>
      </c>
      <c r="G33" s="17">
        <f t="shared" ref="G33:G43" si="1">$K$39/9</f>
        <v>0</v>
      </c>
      <c r="H33" s="61"/>
      <c r="I33" s="13"/>
      <c r="J33" s="58"/>
      <c r="K33" s="22">
        <v>2884774.9999999995</v>
      </c>
      <c r="L33" s="71"/>
      <c r="M33" s="71"/>
      <c r="N33" s="21"/>
      <c r="O33" s="21"/>
      <c r="P33" s="21"/>
      <c r="Q33" s="21"/>
    </row>
    <row r="34" spans="2:17" x14ac:dyDescent="0.25">
      <c r="B34" s="64"/>
      <c r="C34" s="61"/>
      <c r="D34" s="11" t="s">
        <v>21</v>
      </c>
      <c r="E34" s="17">
        <f>K33*25%/3</f>
        <v>240397.91666666663</v>
      </c>
      <c r="F34" s="17">
        <f>K36*25%/3</f>
        <v>0</v>
      </c>
      <c r="G34" s="17">
        <f t="shared" si="1"/>
        <v>0</v>
      </c>
      <c r="H34" s="61"/>
      <c r="I34" s="13"/>
      <c r="J34" s="58"/>
      <c r="K34" s="16"/>
      <c r="L34" s="71"/>
      <c r="M34" s="71"/>
      <c r="N34" s="21"/>
      <c r="O34" s="21"/>
      <c r="P34" s="21"/>
      <c r="Q34" s="21"/>
    </row>
    <row r="35" spans="2:17" x14ac:dyDescent="0.25">
      <c r="B35" s="64"/>
      <c r="C35" s="61"/>
      <c r="D35" s="11" t="s">
        <v>22</v>
      </c>
      <c r="E35" s="17">
        <f>K33*22%/3</f>
        <v>211550.16666666663</v>
      </c>
      <c r="F35" s="17">
        <f>K36*22%/3</f>
        <v>0</v>
      </c>
      <c r="G35" s="17"/>
      <c r="H35" s="61"/>
      <c r="I35" s="13"/>
      <c r="J35" s="58"/>
      <c r="K35" s="16" t="s">
        <v>41</v>
      </c>
      <c r="L35" s="71"/>
      <c r="M35" s="71"/>
      <c r="N35" s="21"/>
      <c r="O35" s="21"/>
      <c r="P35" s="21"/>
      <c r="Q35" s="21"/>
    </row>
    <row r="36" spans="2:17" x14ac:dyDescent="0.25">
      <c r="B36" s="64"/>
      <c r="C36" s="61"/>
      <c r="D36" s="11" t="s">
        <v>23</v>
      </c>
      <c r="E36" s="17">
        <f>K33*22%/3</f>
        <v>211550.16666666663</v>
      </c>
      <c r="F36" s="17">
        <f>K36*22%/3</f>
        <v>0</v>
      </c>
      <c r="G36" s="17"/>
      <c r="H36" s="61"/>
      <c r="I36" s="13"/>
      <c r="J36" s="58"/>
      <c r="K36" s="22">
        <v>0</v>
      </c>
      <c r="L36" s="71"/>
      <c r="M36" s="71"/>
      <c r="N36" s="21"/>
      <c r="O36" s="21"/>
      <c r="P36" s="21"/>
      <c r="Q36" s="21"/>
    </row>
    <row r="37" spans="2:17" x14ac:dyDescent="0.25">
      <c r="B37" s="64"/>
      <c r="C37" s="61"/>
      <c r="D37" s="11" t="s">
        <v>24</v>
      </c>
      <c r="E37" s="17">
        <f>K33*22%/3</f>
        <v>211550.16666666663</v>
      </c>
      <c r="F37" s="17">
        <f>K36*22%/3</f>
        <v>0</v>
      </c>
      <c r="G37" s="17"/>
      <c r="H37" s="61"/>
      <c r="I37" s="13"/>
      <c r="J37" s="58"/>
      <c r="K37" s="16"/>
      <c r="L37" s="71"/>
      <c r="M37" s="71"/>
      <c r="N37" s="21"/>
      <c r="O37" s="21"/>
      <c r="P37" s="21"/>
      <c r="Q37" s="21"/>
    </row>
    <row r="38" spans="2:17" x14ac:dyDescent="0.25">
      <c r="B38" s="64"/>
      <c r="C38" s="61"/>
      <c r="D38" s="11" t="s">
        <v>25</v>
      </c>
      <c r="E38" s="17">
        <f>K33*25%/3</f>
        <v>240397.91666666663</v>
      </c>
      <c r="F38" s="17">
        <f>K36*25%/3</f>
        <v>0</v>
      </c>
      <c r="G38" s="17">
        <f t="shared" si="1"/>
        <v>0</v>
      </c>
      <c r="H38" s="61"/>
      <c r="I38" s="13"/>
      <c r="J38" s="58"/>
      <c r="K38" s="16" t="s">
        <v>42</v>
      </c>
      <c r="L38" s="71"/>
      <c r="M38" s="71"/>
      <c r="N38" s="21"/>
      <c r="O38" s="21"/>
      <c r="P38" s="21"/>
      <c r="Q38" s="21"/>
    </row>
    <row r="39" spans="2:17" x14ac:dyDescent="0.25">
      <c r="B39" s="64"/>
      <c r="C39" s="61"/>
      <c r="D39" s="11" t="s">
        <v>26</v>
      </c>
      <c r="E39" s="17">
        <f>K33*25%/3</f>
        <v>240397.91666666663</v>
      </c>
      <c r="F39" s="17">
        <f>K36*25%/3</f>
        <v>0</v>
      </c>
      <c r="G39" s="17">
        <f t="shared" si="1"/>
        <v>0</v>
      </c>
      <c r="H39" s="61"/>
      <c r="I39" s="13"/>
      <c r="J39" s="58"/>
      <c r="K39" s="22">
        <v>0</v>
      </c>
      <c r="L39" s="71"/>
      <c r="M39" s="71"/>
      <c r="N39" s="21"/>
      <c r="O39" s="21"/>
      <c r="P39" s="21"/>
      <c r="Q39" s="21"/>
    </row>
    <row r="40" spans="2:17" x14ac:dyDescent="0.25">
      <c r="B40" s="64"/>
      <c r="C40" s="61"/>
      <c r="D40" s="11" t="s">
        <v>27</v>
      </c>
      <c r="E40" s="17">
        <f>K33*25%/3</f>
        <v>240397.91666666663</v>
      </c>
      <c r="F40" s="17">
        <f>K36*25%/3</f>
        <v>0</v>
      </c>
      <c r="G40" s="17">
        <f t="shared" si="1"/>
        <v>0</v>
      </c>
      <c r="H40" s="61"/>
      <c r="I40" s="13"/>
      <c r="J40" s="58"/>
      <c r="K40" s="21"/>
      <c r="L40" s="71"/>
      <c r="M40" s="71"/>
      <c r="N40" s="21"/>
      <c r="O40" s="21"/>
      <c r="P40" s="21"/>
      <c r="Q40" s="21"/>
    </row>
    <row r="41" spans="2:17" x14ac:dyDescent="0.25">
      <c r="B41" s="64"/>
      <c r="C41" s="61"/>
      <c r="D41" s="11" t="s">
        <v>28</v>
      </c>
      <c r="E41" s="17">
        <f>K33*28%/3</f>
        <v>269245.66666666669</v>
      </c>
      <c r="F41" s="17">
        <f>K36*28%/3</f>
        <v>0</v>
      </c>
      <c r="G41" s="17">
        <f t="shared" si="1"/>
        <v>0</v>
      </c>
      <c r="H41" s="61"/>
      <c r="I41" s="13"/>
      <c r="J41" s="58"/>
      <c r="K41" s="21"/>
      <c r="L41" s="71"/>
      <c r="M41" s="71"/>
      <c r="N41" s="21"/>
      <c r="O41" s="21"/>
      <c r="P41" s="21"/>
      <c r="Q41" s="21"/>
    </row>
    <row r="42" spans="2:17" x14ac:dyDescent="0.25">
      <c r="B42" s="64"/>
      <c r="C42" s="61"/>
      <c r="D42" s="11" t="s">
        <v>29</v>
      </c>
      <c r="E42" s="17">
        <f>K33*28%/3</f>
        <v>269245.66666666669</v>
      </c>
      <c r="F42" s="17">
        <f>K36*28%/3</f>
        <v>0</v>
      </c>
      <c r="G42" s="17">
        <f t="shared" si="1"/>
        <v>0</v>
      </c>
      <c r="H42" s="61"/>
      <c r="I42" s="13"/>
      <c r="J42" s="58"/>
      <c r="K42" s="21"/>
      <c r="L42" s="71"/>
      <c r="M42" s="71"/>
      <c r="N42" s="21"/>
      <c r="O42" s="21"/>
      <c r="P42" s="21"/>
      <c r="Q42" s="21"/>
    </row>
    <row r="43" spans="2:17" x14ac:dyDescent="0.25">
      <c r="B43" s="65"/>
      <c r="C43" s="62"/>
      <c r="D43" s="11" t="s">
        <v>30</v>
      </c>
      <c r="E43" s="17">
        <f>K33*28%/3</f>
        <v>269245.66666666669</v>
      </c>
      <c r="F43" s="17">
        <f>K36*28%/3</f>
        <v>0</v>
      </c>
      <c r="G43" s="17">
        <f t="shared" si="1"/>
        <v>0</v>
      </c>
      <c r="H43" s="62"/>
      <c r="I43" s="13"/>
      <c r="J43" s="59"/>
      <c r="K43" s="21"/>
      <c r="L43" s="72"/>
      <c r="M43" s="72"/>
      <c r="N43" s="21"/>
      <c r="O43" s="21"/>
      <c r="P43" s="21"/>
      <c r="Q43" s="21"/>
    </row>
    <row r="45" spans="2:17" hidden="1" x14ac:dyDescent="0.25">
      <c r="B45" s="20" t="s">
        <v>31</v>
      </c>
    </row>
    <row r="46" spans="2:17" hidden="1" x14ac:dyDescent="0.25">
      <c r="B46" s="20" t="s">
        <v>32</v>
      </c>
    </row>
    <row r="47" spans="2:17" hidden="1" x14ac:dyDescent="0.25">
      <c r="B47" s="20" t="s">
        <v>33</v>
      </c>
    </row>
    <row r="48" spans="2:17" hidden="1" x14ac:dyDescent="0.25">
      <c r="B48" s="20" t="s">
        <v>34</v>
      </c>
    </row>
    <row r="50" spans="2:17" x14ac:dyDescent="0.25">
      <c r="B50" s="68" t="s">
        <v>36</v>
      </c>
      <c r="C50" s="68"/>
      <c r="D50" s="8"/>
      <c r="E50" s="7"/>
      <c r="F50" s="7"/>
      <c r="G50" s="7"/>
      <c r="H50" s="7"/>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Parli 6,7</v>
      </c>
      <c r="D54" s="11" t="s">
        <v>19</v>
      </c>
      <c r="E54" s="17">
        <f>K55*25%/3</f>
        <v>240397.91666666663</v>
      </c>
      <c r="F54" s="17">
        <f>K58*25%/3</f>
        <v>0</v>
      </c>
      <c r="G54" s="17">
        <f>$K$61/9</f>
        <v>0</v>
      </c>
      <c r="H54" s="60" t="str">
        <f>H32</f>
        <v>WCL, SCCL</v>
      </c>
      <c r="I54" s="13"/>
      <c r="J54" s="57">
        <v>6.3555656122023789</v>
      </c>
      <c r="K54" s="15" t="s">
        <v>40</v>
      </c>
      <c r="L54" s="70" t="s">
        <v>44</v>
      </c>
      <c r="M54" s="70" t="s">
        <v>46</v>
      </c>
      <c r="N54" s="21"/>
      <c r="O54" s="21"/>
      <c r="P54" s="21"/>
      <c r="Q54" s="21"/>
    </row>
    <row r="55" spans="2:17" x14ac:dyDescent="0.25">
      <c r="B55" s="64"/>
      <c r="C55" s="61"/>
      <c r="D55" s="11" t="s">
        <v>20</v>
      </c>
      <c r="E55" s="17">
        <f>K55*25%/3</f>
        <v>240397.91666666663</v>
      </c>
      <c r="F55" s="17">
        <f>K58*25%/3</f>
        <v>0</v>
      </c>
      <c r="G55" s="17">
        <f t="shared" ref="G55:G65" si="2">$K$61/9</f>
        <v>0</v>
      </c>
      <c r="H55" s="61"/>
      <c r="I55" s="13"/>
      <c r="J55" s="58"/>
      <c r="K55" s="22">
        <v>2884774.9999999995</v>
      </c>
      <c r="L55" s="71"/>
      <c r="M55" s="71"/>
      <c r="N55" s="21"/>
      <c r="O55" s="21"/>
      <c r="P55" s="21"/>
      <c r="Q55" s="21"/>
    </row>
    <row r="56" spans="2:17" x14ac:dyDescent="0.25">
      <c r="B56" s="64"/>
      <c r="C56" s="61"/>
      <c r="D56" s="11" t="s">
        <v>21</v>
      </c>
      <c r="E56" s="17">
        <f>K55*25%/3</f>
        <v>240397.91666666663</v>
      </c>
      <c r="F56" s="17">
        <f>K58*25%/3</f>
        <v>0</v>
      </c>
      <c r="G56" s="17">
        <f t="shared" si="2"/>
        <v>0</v>
      </c>
      <c r="H56" s="61"/>
      <c r="I56" s="13"/>
      <c r="J56" s="58"/>
      <c r="K56" s="16"/>
      <c r="L56" s="71"/>
      <c r="M56" s="71"/>
      <c r="N56" s="21"/>
      <c r="O56" s="21"/>
      <c r="P56" s="21"/>
      <c r="Q56" s="21"/>
    </row>
    <row r="57" spans="2:17" x14ac:dyDescent="0.25">
      <c r="B57" s="64"/>
      <c r="C57" s="61"/>
      <c r="D57" s="11" t="s">
        <v>22</v>
      </c>
      <c r="E57" s="17">
        <f>K55*22%/3</f>
        <v>211550.16666666663</v>
      </c>
      <c r="F57" s="17">
        <f>K58*22%/3</f>
        <v>0</v>
      </c>
      <c r="G57" s="17"/>
      <c r="H57" s="61"/>
      <c r="I57" s="13"/>
      <c r="J57" s="58"/>
      <c r="K57" s="16" t="s">
        <v>41</v>
      </c>
      <c r="L57" s="71"/>
      <c r="M57" s="71"/>
      <c r="N57" s="21"/>
      <c r="O57" s="21"/>
      <c r="P57" s="21"/>
      <c r="Q57" s="21"/>
    </row>
    <row r="58" spans="2:17" x14ac:dyDescent="0.25">
      <c r="B58" s="64"/>
      <c r="C58" s="61"/>
      <c r="D58" s="11" t="s">
        <v>23</v>
      </c>
      <c r="E58" s="17">
        <f>K55*22%/3</f>
        <v>211550.16666666663</v>
      </c>
      <c r="F58" s="17">
        <f>K58*22%/3</f>
        <v>0</v>
      </c>
      <c r="G58" s="17"/>
      <c r="H58" s="61"/>
      <c r="I58" s="13"/>
      <c r="J58" s="58"/>
      <c r="K58" s="22">
        <v>0</v>
      </c>
      <c r="L58" s="71"/>
      <c r="M58" s="71"/>
      <c r="N58" s="21"/>
      <c r="O58" s="21"/>
      <c r="P58" s="21"/>
      <c r="Q58" s="21"/>
    </row>
    <row r="59" spans="2:17" x14ac:dyDescent="0.25">
      <c r="B59" s="64"/>
      <c r="C59" s="61"/>
      <c r="D59" s="11" t="s">
        <v>24</v>
      </c>
      <c r="E59" s="17">
        <f>K55*22%/3</f>
        <v>211550.16666666663</v>
      </c>
      <c r="F59" s="17">
        <f>K58*22%/3</f>
        <v>0</v>
      </c>
      <c r="G59" s="17"/>
      <c r="H59" s="61"/>
      <c r="I59" s="13"/>
      <c r="J59" s="58"/>
      <c r="K59" s="16"/>
      <c r="L59" s="71"/>
      <c r="M59" s="71"/>
      <c r="N59" s="21"/>
      <c r="O59" s="21"/>
      <c r="P59" s="21"/>
      <c r="Q59" s="21"/>
    </row>
    <row r="60" spans="2:17" x14ac:dyDescent="0.25">
      <c r="B60" s="64"/>
      <c r="C60" s="61"/>
      <c r="D60" s="11" t="s">
        <v>25</v>
      </c>
      <c r="E60" s="17">
        <f>K55*25%/3</f>
        <v>240397.91666666663</v>
      </c>
      <c r="F60" s="17">
        <f>K58*25%/3</f>
        <v>0</v>
      </c>
      <c r="G60" s="17">
        <f t="shared" si="2"/>
        <v>0</v>
      </c>
      <c r="H60" s="61"/>
      <c r="I60" s="13"/>
      <c r="J60" s="58"/>
      <c r="K60" s="16" t="s">
        <v>42</v>
      </c>
      <c r="L60" s="71"/>
      <c r="M60" s="71"/>
      <c r="N60" s="21"/>
      <c r="O60" s="21"/>
      <c r="P60" s="21"/>
      <c r="Q60" s="21"/>
    </row>
    <row r="61" spans="2:17" x14ac:dyDescent="0.25">
      <c r="B61" s="64"/>
      <c r="C61" s="61"/>
      <c r="D61" s="11" t="s">
        <v>26</v>
      </c>
      <c r="E61" s="17">
        <f>K55*25%/3</f>
        <v>240397.91666666663</v>
      </c>
      <c r="F61" s="17">
        <f>K58*25%/3</f>
        <v>0</v>
      </c>
      <c r="G61" s="17">
        <f t="shared" si="2"/>
        <v>0</v>
      </c>
      <c r="H61" s="61"/>
      <c r="I61" s="13"/>
      <c r="J61" s="58"/>
      <c r="K61" s="22">
        <v>0</v>
      </c>
      <c r="L61" s="71"/>
      <c r="M61" s="71"/>
      <c r="N61" s="21"/>
      <c r="O61" s="21"/>
      <c r="P61" s="21"/>
      <c r="Q61" s="21"/>
    </row>
    <row r="62" spans="2:17" x14ac:dyDescent="0.25">
      <c r="B62" s="64"/>
      <c r="C62" s="61"/>
      <c r="D62" s="11" t="s">
        <v>27</v>
      </c>
      <c r="E62" s="17">
        <f>K55*25%/3</f>
        <v>240397.91666666663</v>
      </c>
      <c r="F62" s="17">
        <f>K58*25%/3</f>
        <v>0</v>
      </c>
      <c r="G62" s="17">
        <f t="shared" si="2"/>
        <v>0</v>
      </c>
      <c r="H62" s="61"/>
      <c r="I62" s="13"/>
      <c r="J62" s="58"/>
      <c r="K62" s="21"/>
      <c r="L62" s="71"/>
      <c r="M62" s="71"/>
      <c r="N62" s="21"/>
      <c r="O62" s="21"/>
      <c r="P62" s="21"/>
      <c r="Q62" s="21"/>
    </row>
    <row r="63" spans="2:17" x14ac:dyDescent="0.25">
      <c r="B63" s="64"/>
      <c r="C63" s="61"/>
      <c r="D63" s="11" t="s">
        <v>28</v>
      </c>
      <c r="E63" s="17">
        <f>K55*28%/3</f>
        <v>269245.66666666669</v>
      </c>
      <c r="F63" s="17">
        <f>K58*28%/3</f>
        <v>0</v>
      </c>
      <c r="G63" s="17">
        <f t="shared" si="2"/>
        <v>0</v>
      </c>
      <c r="H63" s="61"/>
      <c r="I63" s="13"/>
      <c r="J63" s="58"/>
      <c r="K63" s="21"/>
      <c r="L63" s="71"/>
      <c r="M63" s="71"/>
      <c r="N63" s="21"/>
      <c r="O63" s="21"/>
      <c r="P63" s="21"/>
      <c r="Q63" s="21"/>
    </row>
    <row r="64" spans="2:17" x14ac:dyDescent="0.25">
      <c r="B64" s="64"/>
      <c r="C64" s="61"/>
      <c r="D64" s="11" t="s">
        <v>29</v>
      </c>
      <c r="E64" s="17">
        <f>K55*28%/3</f>
        <v>269245.66666666669</v>
      </c>
      <c r="F64" s="17">
        <f>K58*28%/3</f>
        <v>0</v>
      </c>
      <c r="G64" s="17">
        <f t="shared" si="2"/>
        <v>0</v>
      </c>
      <c r="H64" s="61"/>
      <c r="I64" s="13"/>
      <c r="J64" s="58"/>
      <c r="K64" s="21"/>
      <c r="L64" s="71"/>
      <c r="M64" s="71"/>
      <c r="N64" s="21"/>
      <c r="O64" s="21"/>
      <c r="P64" s="21"/>
      <c r="Q64" s="21"/>
    </row>
    <row r="65" spans="2:17" x14ac:dyDescent="0.25">
      <c r="B65" s="65"/>
      <c r="C65" s="62"/>
      <c r="D65" s="11" t="s">
        <v>30</v>
      </c>
      <c r="E65" s="17">
        <f>K55*28%/3</f>
        <v>269245.66666666669</v>
      </c>
      <c r="F65" s="17">
        <f>K58*28%/3</f>
        <v>0</v>
      </c>
      <c r="G65" s="17">
        <f t="shared" si="2"/>
        <v>0</v>
      </c>
      <c r="H65" s="62"/>
      <c r="I65" s="13"/>
      <c r="J65" s="59"/>
      <c r="K65" s="21"/>
      <c r="L65" s="72"/>
      <c r="M65" s="72"/>
      <c r="N65" s="21"/>
      <c r="O65" s="21"/>
      <c r="P65" s="21"/>
      <c r="Q65" s="21"/>
    </row>
    <row r="67" spans="2:17" hidden="1" x14ac:dyDescent="0.25">
      <c r="B67" s="20" t="s">
        <v>31</v>
      </c>
    </row>
    <row r="68" spans="2:17" hidden="1" x14ac:dyDescent="0.25">
      <c r="B68" s="20" t="s">
        <v>32</v>
      </c>
    </row>
    <row r="69" spans="2:17" hidden="1" x14ac:dyDescent="0.25">
      <c r="B69" s="20" t="s">
        <v>33</v>
      </c>
    </row>
    <row r="70" spans="2:17" hidden="1" x14ac:dyDescent="0.25">
      <c r="B70" s="20" t="s">
        <v>34</v>
      </c>
    </row>
    <row r="72" spans="2:17" x14ac:dyDescent="0.25">
      <c r="B72" s="68" t="s">
        <v>37</v>
      </c>
      <c r="C72" s="68"/>
      <c r="D72" s="8"/>
      <c r="E72" s="7"/>
      <c r="F72" s="7"/>
      <c r="G72" s="7"/>
      <c r="H72" s="7"/>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Parli 6,7</v>
      </c>
      <c r="D76" s="11" t="s">
        <v>19</v>
      </c>
      <c r="E76" s="17">
        <f>K77*25%/3</f>
        <v>240397.91666666663</v>
      </c>
      <c r="F76" s="17">
        <f>K80*25%/3</f>
        <v>0</v>
      </c>
      <c r="G76" s="17">
        <f>$K$83/9</f>
        <v>0</v>
      </c>
      <c r="H76" s="60" t="str">
        <f>H54</f>
        <v>WCL, SCCL</v>
      </c>
      <c r="I76" s="13"/>
      <c r="J76" s="57">
        <v>6.6733795821332613</v>
      </c>
      <c r="K76" s="15" t="s">
        <v>40</v>
      </c>
      <c r="L76" s="70" t="s">
        <v>44</v>
      </c>
      <c r="M76" s="70" t="s">
        <v>46</v>
      </c>
      <c r="N76" s="21"/>
      <c r="O76" s="21"/>
      <c r="P76" s="21"/>
      <c r="Q76" s="21"/>
    </row>
    <row r="77" spans="2:17" x14ac:dyDescent="0.25">
      <c r="B77" s="64"/>
      <c r="C77" s="61"/>
      <c r="D77" s="11" t="s">
        <v>20</v>
      </c>
      <c r="E77" s="17">
        <f>K77*25%/3</f>
        <v>240397.91666666663</v>
      </c>
      <c r="F77" s="17">
        <f>K80*25%/3</f>
        <v>0</v>
      </c>
      <c r="G77" s="17">
        <f t="shared" ref="G77:G87" si="3">$K$83/9</f>
        <v>0</v>
      </c>
      <c r="H77" s="61"/>
      <c r="I77" s="13"/>
      <c r="J77" s="58"/>
      <c r="K77" s="22">
        <v>2884774.9999999995</v>
      </c>
      <c r="L77" s="71"/>
      <c r="M77" s="71"/>
      <c r="N77" s="21"/>
      <c r="O77" s="21"/>
      <c r="P77" s="21"/>
      <c r="Q77" s="21"/>
    </row>
    <row r="78" spans="2:17" x14ac:dyDescent="0.25">
      <c r="B78" s="64"/>
      <c r="C78" s="61"/>
      <c r="D78" s="11" t="s">
        <v>21</v>
      </c>
      <c r="E78" s="17">
        <f>K77*25%/3</f>
        <v>240397.91666666663</v>
      </c>
      <c r="F78" s="17">
        <f>K80*25%/3</f>
        <v>0</v>
      </c>
      <c r="G78" s="17">
        <f t="shared" si="3"/>
        <v>0</v>
      </c>
      <c r="H78" s="61"/>
      <c r="I78" s="13"/>
      <c r="J78" s="58"/>
      <c r="K78" s="16"/>
      <c r="L78" s="71"/>
      <c r="M78" s="71"/>
      <c r="N78" s="21"/>
      <c r="O78" s="21"/>
      <c r="P78" s="21"/>
      <c r="Q78" s="21"/>
    </row>
    <row r="79" spans="2:17" x14ac:dyDescent="0.25">
      <c r="B79" s="64"/>
      <c r="C79" s="61"/>
      <c r="D79" s="11" t="s">
        <v>22</v>
      </c>
      <c r="E79" s="17">
        <f>K77*22%/3</f>
        <v>211550.16666666663</v>
      </c>
      <c r="F79" s="17">
        <f>K80*22%/3</f>
        <v>0</v>
      </c>
      <c r="G79" s="17"/>
      <c r="H79" s="61"/>
      <c r="I79" s="13"/>
      <c r="J79" s="58"/>
      <c r="K79" s="16" t="s">
        <v>41</v>
      </c>
      <c r="L79" s="71"/>
      <c r="M79" s="71"/>
      <c r="N79" s="21"/>
      <c r="O79" s="21"/>
      <c r="P79" s="21"/>
      <c r="Q79" s="21"/>
    </row>
    <row r="80" spans="2:17" x14ac:dyDescent="0.25">
      <c r="B80" s="64"/>
      <c r="C80" s="61"/>
      <c r="D80" s="11" t="s">
        <v>23</v>
      </c>
      <c r="E80" s="17">
        <f>K77*22%/3</f>
        <v>211550.16666666663</v>
      </c>
      <c r="F80" s="17">
        <f>K80*22%/3</f>
        <v>0</v>
      </c>
      <c r="G80" s="17"/>
      <c r="H80" s="61"/>
      <c r="I80" s="13"/>
      <c r="J80" s="58"/>
      <c r="K80" s="22">
        <v>0</v>
      </c>
      <c r="L80" s="71"/>
      <c r="M80" s="71"/>
      <c r="N80" s="21"/>
      <c r="O80" s="21"/>
      <c r="P80" s="21"/>
      <c r="Q80" s="21"/>
    </row>
    <row r="81" spans="2:17" x14ac:dyDescent="0.25">
      <c r="B81" s="64"/>
      <c r="C81" s="61"/>
      <c r="D81" s="11" t="s">
        <v>24</v>
      </c>
      <c r="E81" s="17">
        <f>K77*22%/3</f>
        <v>211550.16666666663</v>
      </c>
      <c r="F81" s="17">
        <f>K80*22%/3</f>
        <v>0</v>
      </c>
      <c r="G81" s="17"/>
      <c r="H81" s="61"/>
      <c r="I81" s="13"/>
      <c r="J81" s="58"/>
      <c r="K81" s="16"/>
      <c r="L81" s="71"/>
      <c r="M81" s="71"/>
      <c r="N81" s="21"/>
      <c r="O81" s="21"/>
      <c r="P81" s="21"/>
      <c r="Q81" s="21"/>
    </row>
    <row r="82" spans="2:17" x14ac:dyDescent="0.25">
      <c r="B82" s="64"/>
      <c r="C82" s="61"/>
      <c r="D82" s="11" t="s">
        <v>25</v>
      </c>
      <c r="E82" s="17">
        <f>K77*25%/3</f>
        <v>240397.91666666663</v>
      </c>
      <c r="F82" s="17">
        <f>K80*25%/3</f>
        <v>0</v>
      </c>
      <c r="G82" s="17">
        <f t="shared" si="3"/>
        <v>0</v>
      </c>
      <c r="H82" s="61"/>
      <c r="I82" s="13"/>
      <c r="J82" s="58"/>
      <c r="K82" s="16" t="s">
        <v>42</v>
      </c>
      <c r="L82" s="71"/>
      <c r="M82" s="71"/>
      <c r="N82" s="21"/>
      <c r="O82" s="21"/>
      <c r="P82" s="21"/>
      <c r="Q82" s="21"/>
    </row>
    <row r="83" spans="2:17" x14ac:dyDescent="0.25">
      <c r="B83" s="64"/>
      <c r="C83" s="61"/>
      <c r="D83" s="11" t="s">
        <v>26</v>
      </c>
      <c r="E83" s="17">
        <f>K77*25%/3</f>
        <v>240397.91666666663</v>
      </c>
      <c r="F83" s="17">
        <f>K80*25%/3</f>
        <v>0</v>
      </c>
      <c r="G83" s="17">
        <f t="shared" si="3"/>
        <v>0</v>
      </c>
      <c r="H83" s="61"/>
      <c r="I83" s="13"/>
      <c r="J83" s="58"/>
      <c r="K83" s="22">
        <v>0</v>
      </c>
      <c r="L83" s="71"/>
      <c r="M83" s="71"/>
      <c r="N83" s="21"/>
      <c r="O83" s="21"/>
      <c r="P83" s="21"/>
      <c r="Q83" s="21"/>
    </row>
    <row r="84" spans="2:17" x14ac:dyDescent="0.25">
      <c r="B84" s="64"/>
      <c r="C84" s="61"/>
      <c r="D84" s="11" t="s">
        <v>27</v>
      </c>
      <c r="E84" s="17">
        <f>K77*25%/3</f>
        <v>240397.91666666663</v>
      </c>
      <c r="F84" s="17">
        <f>K80*25%/3</f>
        <v>0</v>
      </c>
      <c r="G84" s="17">
        <f t="shared" si="3"/>
        <v>0</v>
      </c>
      <c r="H84" s="61"/>
      <c r="I84" s="13"/>
      <c r="J84" s="58"/>
      <c r="K84" s="21"/>
      <c r="L84" s="71"/>
      <c r="M84" s="71"/>
      <c r="N84" s="21"/>
      <c r="O84" s="21"/>
      <c r="P84" s="21"/>
      <c r="Q84" s="21"/>
    </row>
    <row r="85" spans="2:17" x14ac:dyDescent="0.25">
      <c r="B85" s="64"/>
      <c r="C85" s="61"/>
      <c r="D85" s="11" t="s">
        <v>28</v>
      </c>
      <c r="E85" s="17">
        <f>K77*28%/3</f>
        <v>269245.66666666669</v>
      </c>
      <c r="F85" s="17">
        <f>K80*28%/3</f>
        <v>0</v>
      </c>
      <c r="G85" s="17">
        <f t="shared" si="3"/>
        <v>0</v>
      </c>
      <c r="H85" s="61"/>
      <c r="I85" s="13"/>
      <c r="J85" s="58"/>
      <c r="K85" s="21"/>
      <c r="L85" s="71"/>
      <c r="M85" s="71"/>
      <c r="N85" s="21"/>
      <c r="O85" s="21"/>
      <c r="P85" s="21"/>
      <c r="Q85" s="21"/>
    </row>
    <row r="86" spans="2:17" x14ac:dyDescent="0.25">
      <c r="B86" s="64"/>
      <c r="C86" s="61"/>
      <c r="D86" s="11" t="s">
        <v>29</v>
      </c>
      <c r="E86" s="17">
        <f>K77*28%/3</f>
        <v>269245.66666666669</v>
      </c>
      <c r="F86" s="17">
        <f>K80*28%/3</f>
        <v>0</v>
      </c>
      <c r="G86" s="17">
        <f t="shared" si="3"/>
        <v>0</v>
      </c>
      <c r="H86" s="61"/>
      <c r="I86" s="13"/>
      <c r="J86" s="58"/>
      <c r="K86" s="21"/>
      <c r="L86" s="71"/>
      <c r="M86" s="71"/>
      <c r="N86" s="21"/>
      <c r="O86" s="21"/>
      <c r="P86" s="21"/>
      <c r="Q86" s="21"/>
    </row>
    <row r="87" spans="2:17" x14ac:dyDescent="0.25">
      <c r="B87" s="65"/>
      <c r="C87" s="62"/>
      <c r="D87" s="11" t="s">
        <v>30</v>
      </c>
      <c r="E87" s="17">
        <f>K77*28%/3</f>
        <v>269245.66666666669</v>
      </c>
      <c r="F87" s="17">
        <f>K80*28%/3</f>
        <v>0</v>
      </c>
      <c r="G87" s="17">
        <f t="shared" si="3"/>
        <v>0</v>
      </c>
      <c r="H87" s="62"/>
      <c r="I87" s="13"/>
      <c r="J87" s="59"/>
      <c r="K87" s="21"/>
      <c r="L87" s="72"/>
      <c r="M87" s="72"/>
      <c r="N87" s="21"/>
      <c r="O87" s="21"/>
      <c r="P87" s="21"/>
      <c r="Q87" s="21"/>
    </row>
    <row r="89" spans="2:17" hidden="1" x14ac:dyDescent="0.25">
      <c r="B89" s="20" t="s">
        <v>31</v>
      </c>
    </row>
    <row r="90" spans="2:17" hidden="1" x14ac:dyDescent="0.25">
      <c r="B90" s="20" t="s">
        <v>32</v>
      </c>
    </row>
    <row r="91" spans="2:17" hidden="1" x14ac:dyDescent="0.25">
      <c r="B91" s="20" t="s">
        <v>33</v>
      </c>
    </row>
    <row r="92" spans="2:17" hidden="1" x14ac:dyDescent="0.25">
      <c r="B92" s="20" t="s">
        <v>34</v>
      </c>
    </row>
    <row r="94" spans="2:17" x14ac:dyDescent="0.25">
      <c r="B94" s="68" t="s">
        <v>38</v>
      </c>
      <c r="C94" s="68"/>
      <c r="D94" s="8"/>
      <c r="E94" s="7"/>
      <c r="F94" s="7"/>
      <c r="G94" s="7"/>
      <c r="H94" s="7"/>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Parli 6,7</v>
      </c>
      <c r="D98" s="11" t="s">
        <v>19</v>
      </c>
      <c r="E98" s="17">
        <f>K99*25%/3</f>
        <v>240397.91666666663</v>
      </c>
      <c r="F98" s="17">
        <f>K102*25%/3</f>
        <v>0</v>
      </c>
      <c r="G98" s="17">
        <f>$K$105/9</f>
        <v>0</v>
      </c>
      <c r="H98" s="60" t="str">
        <f>H76</f>
        <v>WCL, SCCL</v>
      </c>
      <c r="I98" s="13"/>
      <c r="J98" s="57">
        <v>7.0070485612399258</v>
      </c>
      <c r="K98" s="15" t="s">
        <v>40</v>
      </c>
      <c r="L98" s="70" t="s">
        <v>44</v>
      </c>
      <c r="M98" s="70" t="s">
        <v>46</v>
      </c>
      <c r="N98" s="21"/>
      <c r="O98" s="21"/>
      <c r="P98" s="21"/>
      <c r="Q98" s="21"/>
    </row>
    <row r="99" spans="2:17" x14ac:dyDescent="0.25">
      <c r="B99" s="64"/>
      <c r="C99" s="61"/>
      <c r="D99" s="11" t="s">
        <v>20</v>
      </c>
      <c r="E99" s="17">
        <f>K99*25%/3</f>
        <v>240397.91666666663</v>
      </c>
      <c r="F99" s="17">
        <f>K102*25%/3</f>
        <v>0</v>
      </c>
      <c r="G99" s="17">
        <f t="shared" ref="G99:G109" si="4">$K$105/9</f>
        <v>0</v>
      </c>
      <c r="H99" s="61"/>
      <c r="I99" s="13"/>
      <c r="J99" s="58"/>
      <c r="K99" s="22">
        <v>2884774.9999999995</v>
      </c>
      <c r="L99" s="71"/>
      <c r="M99" s="71"/>
      <c r="N99" s="21"/>
      <c r="O99" s="21"/>
      <c r="P99" s="21"/>
      <c r="Q99" s="21"/>
    </row>
    <row r="100" spans="2:17" x14ac:dyDescent="0.25">
      <c r="B100" s="64"/>
      <c r="C100" s="61"/>
      <c r="D100" s="11" t="s">
        <v>21</v>
      </c>
      <c r="E100" s="17">
        <f>K99*25%/3</f>
        <v>240397.91666666663</v>
      </c>
      <c r="F100" s="17">
        <f>K102*25%/3</f>
        <v>0</v>
      </c>
      <c r="G100" s="17">
        <f t="shared" si="4"/>
        <v>0</v>
      </c>
      <c r="H100" s="61"/>
      <c r="I100" s="13"/>
      <c r="J100" s="58"/>
      <c r="K100" s="16"/>
      <c r="L100" s="71"/>
      <c r="M100" s="71"/>
      <c r="N100" s="21"/>
      <c r="O100" s="21"/>
      <c r="P100" s="21"/>
      <c r="Q100" s="21"/>
    </row>
    <row r="101" spans="2:17" x14ac:dyDescent="0.25">
      <c r="B101" s="64"/>
      <c r="C101" s="61"/>
      <c r="D101" s="11" t="s">
        <v>22</v>
      </c>
      <c r="E101" s="17">
        <f>K99*22%/3</f>
        <v>211550.16666666663</v>
      </c>
      <c r="F101" s="17">
        <f>K102*22%/3</f>
        <v>0</v>
      </c>
      <c r="G101" s="17"/>
      <c r="H101" s="61"/>
      <c r="I101" s="13"/>
      <c r="J101" s="58"/>
      <c r="K101" s="16" t="s">
        <v>41</v>
      </c>
      <c r="L101" s="71"/>
      <c r="M101" s="71"/>
      <c r="N101" s="21"/>
      <c r="O101" s="21"/>
      <c r="P101" s="21"/>
      <c r="Q101" s="21"/>
    </row>
    <row r="102" spans="2:17" x14ac:dyDescent="0.25">
      <c r="B102" s="64"/>
      <c r="C102" s="61"/>
      <c r="D102" s="11" t="s">
        <v>23</v>
      </c>
      <c r="E102" s="17">
        <f>K99*22%/3</f>
        <v>211550.16666666663</v>
      </c>
      <c r="F102" s="17">
        <f>K102*22%/3</f>
        <v>0</v>
      </c>
      <c r="G102" s="17"/>
      <c r="H102" s="61"/>
      <c r="I102" s="13"/>
      <c r="J102" s="58"/>
      <c r="K102" s="22">
        <v>0</v>
      </c>
      <c r="L102" s="71"/>
      <c r="M102" s="71"/>
      <c r="N102" s="21"/>
      <c r="O102" s="21"/>
      <c r="P102" s="21"/>
      <c r="Q102" s="21"/>
    </row>
    <row r="103" spans="2:17" x14ac:dyDescent="0.25">
      <c r="B103" s="64"/>
      <c r="C103" s="61"/>
      <c r="D103" s="11" t="s">
        <v>24</v>
      </c>
      <c r="E103" s="17">
        <f>K99*22%/3</f>
        <v>211550.16666666663</v>
      </c>
      <c r="F103" s="17">
        <f>K102*22%/3</f>
        <v>0</v>
      </c>
      <c r="G103" s="17"/>
      <c r="H103" s="61"/>
      <c r="I103" s="13"/>
      <c r="J103" s="58"/>
      <c r="K103" s="16"/>
      <c r="L103" s="71"/>
      <c r="M103" s="71"/>
      <c r="N103" s="21"/>
      <c r="O103" s="21"/>
      <c r="P103" s="21"/>
      <c r="Q103" s="21"/>
    </row>
    <row r="104" spans="2:17" x14ac:dyDescent="0.25">
      <c r="B104" s="64"/>
      <c r="C104" s="61"/>
      <c r="D104" s="11" t="s">
        <v>25</v>
      </c>
      <c r="E104" s="17">
        <f>K99*25%/3</f>
        <v>240397.91666666663</v>
      </c>
      <c r="F104" s="17">
        <f>K102*25%/3</f>
        <v>0</v>
      </c>
      <c r="G104" s="17">
        <f t="shared" si="4"/>
        <v>0</v>
      </c>
      <c r="H104" s="61"/>
      <c r="I104" s="13"/>
      <c r="J104" s="58"/>
      <c r="K104" s="16" t="s">
        <v>42</v>
      </c>
      <c r="L104" s="71"/>
      <c r="M104" s="71"/>
      <c r="N104" s="21"/>
      <c r="O104" s="21"/>
      <c r="P104" s="21"/>
      <c r="Q104" s="21"/>
    </row>
    <row r="105" spans="2:17" x14ac:dyDescent="0.25">
      <c r="B105" s="64"/>
      <c r="C105" s="61"/>
      <c r="D105" s="11" t="s">
        <v>26</v>
      </c>
      <c r="E105" s="17">
        <f>K99*25%/3</f>
        <v>240397.91666666663</v>
      </c>
      <c r="F105" s="17">
        <f>K102*25%/3</f>
        <v>0</v>
      </c>
      <c r="G105" s="17">
        <f t="shared" si="4"/>
        <v>0</v>
      </c>
      <c r="H105" s="61"/>
      <c r="I105" s="13"/>
      <c r="J105" s="58"/>
      <c r="K105" s="22">
        <v>0</v>
      </c>
      <c r="L105" s="71"/>
      <c r="M105" s="71"/>
      <c r="N105" s="21"/>
      <c r="O105" s="21"/>
      <c r="P105" s="21"/>
      <c r="Q105" s="21"/>
    </row>
    <row r="106" spans="2:17" x14ac:dyDescent="0.25">
      <c r="B106" s="64"/>
      <c r="C106" s="61"/>
      <c r="D106" s="11" t="s">
        <v>27</v>
      </c>
      <c r="E106" s="17">
        <f>K99*25%/3</f>
        <v>240397.91666666663</v>
      </c>
      <c r="F106" s="17">
        <f>K102*25%/3</f>
        <v>0</v>
      </c>
      <c r="G106" s="17">
        <f t="shared" si="4"/>
        <v>0</v>
      </c>
      <c r="H106" s="61"/>
      <c r="I106" s="13"/>
      <c r="J106" s="58"/>
      <c r="K106" s="21"/>
      <c r="L106" s="71"/>
      <c r="M106" s="71"/>
      <c r="N106" s="21"/>
      <c r="O106" s="21"/>
      <c r="P106" s="21"/>
      <c r="Q106" s="21"/>
    </row>
    <row r="107" spans="2:17" x14ac:dyDescent="0.25">
      <c r="B107" s="64"/>
      <c r="C107" s="61"/>
      <c r="D107" s="11" t="s">
        <v>28</v>
      </c>
      <c r="E107" s="17">
        <f>K99*28%/3</f>
        <v>269245.66666666669</v>
      </c>
      <c r="F107" s="17">
        <f>K102*28%/3</f>
        <v>0</v>
      </c>
      <c r="G107" s="17">
        <f t="shared" si="4"/>
        <v>0</v>
      </c>
      <c r="H107" s="61"/>
      <c r="I107" s="13"/>
      <c r="J107" s="58"/>
      <c r="K107" s="21"/>
      <c r="L107" s="71"/>
      <c r="M107" s="71"/>
      <c r="N107" s="21"/>
      <c r="O107" s="21"/>
      <c r="P107" s="21"/>
      <c r="Q107" s="21"/>
    </row>
    <row r="108" spans="2:17" x14ac:dyDescent="0.25">
      <c r="B108" s="64"/>
      <c r="C108" s="61"/>
      <c r="D108" s="11" t="s">
        <v>29</v>
      </c>
      <c r="E108" s="17">
        <f>K99*28%/3</f>
        <v>269245.66666666669</v>
      </c>
      <c r="F108" s="17">
        <f>K102*28%/3</f>
        <v>0</v>
      </c>
      <c r="G108" s="17">
        <f t="shared" si="4"/>
        <v>0</v>
      </c>
      <c r="H108" s="61"/>
      <c r="I108" s="13"/>
      <c r="J108" s="58"/>
      <c r="K108" s="21"/>
      <c r="L108" s="71"/>
      <c r="M108" s="71"/>
      <c r="N108" s="21"/>
      <c r="O108" s="21"/>
      <c r="P108" s="21"/>
      <c r="Q108" s="21"/>
    </row>
    <row r="109" spans="2:17" x14ac:dyDescent="0.25">
      <c r="B109" s="65"/>
      <c r="C109" s="62"/>
      <c r="D109" s="11" t="s">
        <v>30</v>
      </c>
      <c r="E109" s="17">
        <f>K99*28%/3</f>
        <v>269245.66666666669</v>
      </c>
      <c r="F109" s="17">
        <f>K102*28%/3</f>
        <v>0</v>
      </c>
      <c r="G109" s="17">
        <f t="shared" si="4"/>
        <v>0</v>
      </c>
      <c r="H109" s="62"/>
      <c r="I109" s="13"/>
      <c r="J109" s="59"/>
      <c r="K109" s="21"/>
      <c r="L109" s="72"/>
      <c r="M109" s="72"/>
      <c r="N109" s="21"/>
      <c r="O109" s="21"/>
      <c r="P109" s="21"/>
      <c r="Q109" s="21"/>
    </row>
    <row r="111" spans="2:17" hidden="1" x14ac:dyDescent="0.25">
      <c r="B111" s="20" t="s">
        <v>31</v>
      </c>
    </row>
    <row r="112" spans="2:17" hidden="1" x14ac:dyDescent="0.25">
      <c r="B112" s="20" t="s">
        <v>32</v>
      </c>
    </row>
    <row r="113" spans="2:17" hidden="1" x14ac:dyDescent="0.25">
      <c r="B113" s="20" t="s">
        <v>33</v>
      </c>
    </row>
    <row r="114" spans="2:17" hidden="1" x14ac:dyDescent="0.25">
      <c r="B114" s="20" t="s">
        <v>34</v>
      </c>
    </row>
    <row r="116" spans="2:17" ht="49.8" customHeight="1" x14ac:dyDescent="0.25">
      <c r="B116" s="79" t="s">
        <v>59</v>
      </c>
      <c r="C116" s="79"/>
      <c r="D116" s="79"/>
      <c r="E116" s="79"/>
      <c r="F116" s="79"/>
      <c r="G116" s="79"/>
      <c r="H116" s="79"/>
      <c r="I116" s="79"/>
      <c r="J116" s="79"/>
      <c r="K116" s="79"/>
      <c r="L116" s="79"/>
      <c r="M116" s="79"/>
      <c r="N116" s="79"/>
      <c r="O116" s="79"/>
      <c r="P116" s="79"/>
      <c r="Q116" s="79"/>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zoomScale="78" zoomScaleNormal="78" workbookViewId="0">
      <selection activeCell="E32" sqref="E32"/>
    </sheetView>
  </sheetViews>
  <sheetFormatPr defaultColWidth="9.109375" defaultRowHeight="13.8" x14ac:dyDescent="0.25"/>
  <cols>
    <col min="1" max="1" width="9.109375" style="20"/>
    <col min="2" max="2" width="5.88671875" style="20" customWidth="1"/>
    <col min="3" max="3" width="13.21875" style="20" customWidth="1"/>
    <col min="4" max="4" width="8.6640625" style="20" customWidth="1"/>
    <col min="5" max="5" width="16" style="20" customWidth="1"/>
    <col min="6" max="6" width="14" style="20" customWidth="1"/>
    <col min="7" max="7" width="16.77734375" style="20" customWidth="1"/>
    <col min="8" max="8" width="13.6640625" style="20" bestFit="1" customWidth="1"/>
    <col min="9" max="9" width="12.33203125" style="20" customWidth="1"/>
    <col min="10" max="10" width="10.77734375" style="20" customWidth="1"/>
    <col min="11" max="11" width="11.88671875" style="20" customWidth="1"/>
    <col min="12" max="12" width="31.77734375" style="20" customWidth="1"/>
    <col min="13" max="13" width="25.77734375" style="20" customWidth="1"/>
    <col min="14" max="14" width="14.6640625" style="20" customWidth="1"/>
    <col min="15" max="15" width="14.33203125" style="20" customWidth="1"/>
    <col min="16" max="16" width="16.21875" style="20" customWidth="1"/>
    <col min="17" max="17" width="17.109375" style="20" customWidth="1"/>
    <col min="18" max="16384" width="9.109375" style="20"/>
  </cols>
  <sheetData>
    <row r="2" spans="2:18" x14ac:dyDescent="0.25">
      <c r="B2" s="1" t="s">
        <v>57</v>
      </c>
      <c r="C2" s="2"/>
      <c r="D2" s="2"/>
      <c r="E2" s="2"/>
      <c r="F2" s="2"/>
      <c r="G2" s="2"/>
      <c r="H2" s="2"/>
      <c r="I2" s="2"/>
      <c r="J2" s="2"/>
      <c r="K2" s="2"/>
      <c r="L2" s="2"/>
      <c r="M2" s="2"/>
      <c r="N2" s="2"/>
    </row>
    <row r="3" spans="2:18" x14ac:dyDescent="0.25">
      <c r="B3" s="4" t="s">
        <v>0</v>
      </c>
      <c r="C3" s="5"/>
      <c r="D3" s="5"/>
      <c r="E3" s="5"/>
      <c r="F3" s="5"/>
      <c r="G3" s="5"/>
      <c r="H3" s="5"/>
      <c r="I3" s="5"/>
      <c r="J3" s="5"/>
      <c r="K3" s="5"/>
      <c r="L3" s="5"/>
      <c r="M3" s="5"/>
      <c r="N3" s="2"/>
    </row>
    <row r="4" spans="2:18" x14ac:dyDescent="0.25">
      <c r="B4" s="4" t="s">
        <v>1</v>
      </c>
      <c r="C4" s="6"/>
      <c r="D4" s="6"/>
      <c r="E4" s="6"/>
      <c r="F4" s="6"/>
      <c r="G4" s="6"/>
      <c r="H4" s="6"/>
      <c r="I4" s="6"/>
      <c r="J4" s="6"/>
      <c r="K4" s="6"/>
      <c r="L4" s="6"/>
      <c r="M4" s="6"/>
      <c r="N4" s="6"/>
    </row>
    <row r="5" spans="2:18" x14ac:dyDescent="0.25">
      <c r="B5" s="7"/>
      <c r="C5" s="7"/>
      <c r="D5" s="7"/>
      <c r="E5" s="7"/>
      <c r="F5" s="7"/>
      <c r="G5" s="7"/>
      <c r="H5" s="7"/>
      <c r="I5" s="7"/>
      <c r="J5" s="7"/>
      <c r="K5" s="7"/>
      <c r="L5" s="7"/>
      <c r="M5" s="7"/>
      <c r="N5" s="7"/>
    </row>
    <row r="6" spans="2:18" x14ac:dyDescent="0.25">
      <c r="B6" s="68" t="s">
        <v>2</v>
      </c>
      <c r="C6" s="68"/>
      <c r="D6" s="8"/>
      <c r="E6" s="7"/>
      <c r="F6" s="7"/>
      <c r="G6" s="7"/>
      <c r="H6" s="7"/>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70</v>
      </c>
      <c r="D10" s="11" t="s">
        <v>19</v>
      </c>
      <c r="E10" s="17">
        <f>K11*25%/3</f>
        <v>229416.66666666663</v>
      </c>
      <c r="F10" s="17">
        <f>K14*25%/3</f>
        <v>0</v>
      </c>
      <c r="G10" s="17">
        <f>$K$17/9</f>
        <v>0</v>
      </c>
      <c r="H10" s="60" t="s">
        <v>43</v>
      </c>
      <c r="I10" s="13"/>
      <c r="J10" s="57">
        <v>3.917510402401339</v>
      </c>
      <c r="K10" s="15" t="s">
        <v>40</v>
      </c>
      <c r="L10" s="70" t="s">
        <v>44</v>
      </c>
      <c r="M10" s="70" t="s">
        <v>46</v>
      </c>
      <c r="N10" s="21"/>
      <c r="O10" s="21"/>
      <c r="P10" s="21"/>
      <c r="Q10" s="21"/>
    </row>
    <row r="11" spans="2:18" x14ac:dyDescent="0.25">
      <c r="B11" s="64"/>
      <c r="C11" s="61"/>
      <c r="D11" s="11" t="s">
        <v>20</v>
      </c>
      <c r="E11" s="17">
        <f>K11*25%/3</f>
        <v>229416.66666666663</v>
      </c>
      <c r="F11" s="17">
        <f>K14*25%/3</f>
        <v>0</v>
      </c>
      <c r="G11" s="17">
        <f t="shared" ref="G11:G21" si="0">$K$17/9</f>
        <v>0</v>
      </c>
      <c r="H11" s="61"/>
      <c r="I11" s="13"/>
      <c r="J11" s="58"/>
      <c r="K11" s="22">
        <v>2752999.9999999995</v>
      </c>
      <c r="L11" s="71"/>
      <c r="M11" s="71"/>
      <c r="N11" s="21"/>
      <c r="O11" s="21"/>
      <c r="P11" s="21"/>
      <c r="Q11" s="21"/>
    </row>
    <row r="12" spans="2:18" x14ac:dyDescent="0.25">
      <c r="B12" s="64"/>
      <c r="C12" s="61"/>
      <c r="D12" s="11" t="s">
        <v>21</v>
      </c>
      <c r="E12" s="17">
        <f>K11*25%/3</f>
        <v>229416.66666666663</v>
      </c>
      <c r="F12" s="17">
        <f>K14*25%/3</f>
        <v>0</v>
      </c>
      <c r="G12" s="17">
        <f t="shared" si="0"/>
        <v>0</v>
      </c>
      <c r="H12" s="61"/>
      <c r="I12" s="13"/>
      <c r="J12" s="58"/>
      <c r="K12" s="16"/>
      <c r="L12" s="71"/>
      <c r="M12" s="71"/>
      <c r="N12" s="21"/>
      <c r="O12" s="21"/>
      <c r="P12" s="21"/>
      <c r="Q12" s="21"/>
    </row>
    <row r="13" spans="2:18" x14ac:dyDescent="0.25">
      <c r="B13" s="64"/>
      <c r="C13" s="61"/>
      <c r="D13" s="11" t="s">
        <v>22</v>
      </c>
      <c r="E13" s="17">
        <f>K11*22%/3</f>
        <v>201886.66666666663</v>
      </c>
      <c r="F13" s="17">
        <f>K14*22%/3</f>
        <v>0</v>
      </c>
      <c r="G13" s="17"/>
      <c r="H13" s="61"/>
      <c r="I13" s="13"/>
      <c r="J13" s="58"/>
      <c r="K13" s="16" t="s">
        <v>41</v>
      </c>
      <c r="L13" s="71"/>
      <c r="M13" s="71"/>
      <c r="N13" s="21"/>
      <c r="O13" s="21"/>
      <c r="P13" s="21"/>
      <c r="Q13" s="21"/>
    </row>
    <row r="14" spans="2:18" x14ac:dyDescent="0.25">
      <c r="B14" s="64"/>
      <c r="C14" s="61"/>
      <c r="D14" s="11" t="s">
        <v>23</v>
      </c>
      <c r="E14" s="17">
        <f>K11*22%/3</f>
        <v>201886.66666666663</v>
      </c>
      <c r="F14" s="17">
        <f>K14*22%/3</f>
        <v>0</v>
      </c>
      <c r="G14" s="17"/>
      <c r="H14" s="61"/>
      <c r="I14" s="13"/>
      <c r="J14" s="58"/>
      <c r="K14" s="22">
        <v>0</v>
      </c>
      <c r="L14" s="71"/>
      <c r="M14" s="71"/>
      <c r="N14" s="21"/>
      <c r="O14" s="21"/>
      <c r="P14" s="21"/>
      <c r="Q14" s="21"/>
    </row>
    <row r="15" spans="2:18" x14ac:dyDescent="0.25">
      <c r="B15" s="64"/>
      <c r="C15" s="61"/>
      <c r="D15" s="11" t="s">
        <v>24</v>
      </c>
      <c r="E15" s="17">
        <f>K11*22%/3</f>
        <v>201886.66666666663</v>
      </c>
      <c r="F15" s="17">
        <f>K14*22%/3</f>
        <v>0</v>
      </c>
      <c r="G15" s="17"/>
      <c r="H15" s="61"/>
      <c r="I15" s="12"/>
      <c r="J15" s="58"/>
      <c r="K15" s="16"/>
      <c r="L15" s="71"/>
      <c r="M15" s="71"/>
      <c r="N15" s="21"/>
      <c r="O15" s="21"/>
      <c r="P15" s="21"/>
      <c r="Q15" s="21"/>
      <c r="R15" s="21"/>
    </row>
    <row r="16" spans="2:18" x14ac:dyDescent="0.25">
      <c r="B16" s="64"/>
      <c r="C16" s="61"/>
      <c r="D16" s="11" t="s">
        <v>25</v>
      </c>
      <c r="E16" s="17">
        <f>K11*25%/3</f>
        <v>229416.66666666663</v>
      </c>
      <c r="F16" s="17">
        <f>K14*25%/3</f>
        <v>0</v>
      </c>
      <c r="G16" s="17">
        <f t="shared" si="0"/>
        <v>0</v>
      </c>
      <c r="H16" s="61"/>
      <c r="I16" s="13"/>
      <c r="J16" s="58"/>
      <c r="K16" s="16" t="s">
        <v>42</v>
      </c>
      <c r="L16" s="71"/>
      <c r="M16" s="71"/>
      <c r="N16" s="21"/>
      <c r="O16" s="21"/>
      <c r="P16" s="21"/>
      <c r="Q16" s="21"/>
    </row>
    <row r="17" spans="2:17" x14ac:dyDescent="0.25">
      <c r="B17" s="64"/>
      <c r="C17" s="61"/>
      <c r="D17" s="11" t="s">
        <v>26</v>
      </c>
      <c r="E17" s="17">
        <f>K11*25%/3</f>
        <v>229416.66666666663</v>
      </c>
      <c r="F17" s="17">
        <f>K14*25%/3</f>
        <v>0</v>
      </c>
      <c r="G17" s="17">
        <f t="shared" si="0"/>
        <v>0</v>
      </c>
      <c r="H17" s="61"/>
      <c r="I17" s="13"/>
      <c r="J17" s="58"/>
      <c r="K17" s="22">
        <v>0</v>
      </c>
      <c r="L17" s="71"/>
      <c r="M17" s="71"/>
      <c r="N17" s="21"/>
      <c r="O17" s="21"/>
      <c r="P17" s="21"/>
      <c r="Q17" s="21"/>
    </row>
    <row r="18" spans="2:17" x14ac:dyDescent="0.25">
      <c r="B18" s="64"/>
      <c r="C18" s="61"/>
      <c r="D18" s="11" t="s">
        <v>27</v>
      </c>
      <c r="E18" s="17">
        <f>K11*25%/3</f>
        <v>229416.66666666663</v>
      </c>
      <c r="F18" s="17">
        <f>K14*25%/3</f>
        <v>0</v>
      </c>
      <c r="G18" s="17">
        <f t="shared" si="0"/>
        <v>0</v>
      </c>
      <c r="H18" s="61"/>
      <c r="I18" s="13"/>
      <c r="J18" s="58"/>
      <c r="K18" s="21"/>
      <c r="L18" s="71"/>
      <c r="M18" s="71"/>
      <c r="N18" s="21"/>
      <c r="O18" s="21"/>
      <c r="P18" s="21"/>
      <c r="Q18" s="21"/>
    </row>
    <row r="19" spans="2:17" x14ac:dyDescent="0.25">
      <c r="B19" s="64"/>
      <c r="C19" s="61"/>
      <c r="D19" s="11" t="s">
        <v>28</v>
      </c>
      <c r="E19" s="17">
        <f>K11*28%/3</f>
        <v>256946.66666666666</v>
      </c>
      <c r="F19" s="17">
        <f>K14*28%/3</f>
        <v>0</v>
      </c>
      <c r="G19" s="17">
        <f t="shared" si="0"/>
        <v>0</v>
      </c>
      <c r="H19" s="61"/>
      <c r="I19" s="13"/>
      <c r="J19" s="58"/>
      <c r="K19" s="21"/>
      <c r="L19" s="71"/>
      <c r="M19" s="71"/>
      <c r="N19" s="21"/>
      <c r="O19" s="21"/>
      <c r="P19" s="21"/>
      <c r="Q19" s="21"/>
    </row>
    <row r="20" spans="2:17" x14ac:dyDescent="0.25">
      <c r="B20" s="64"/>
      <c r="C20" s="61"/>
      <c r="D20" s="11" t="s">
        <v>29</v>
      </c>
      <c r="E20" s="17">
        <f>K11*28%/3</f>
        <v>256946.66666666666</v>
      </c>
      <c r="F20" s="17">
        <f>K14*28%/3</f>
        <v>0</v>
      </c>
      <c r="G20" s="17">
        <f t="shared" si="0"/>
        <v>0</v>
      </c>
      <c r="H20" s="61"/>
      <c r="I20" s="13"/>
      <c r="J20" s="58"/>
      <c r="K20" s="21"/>
      <c r="L20" s="71"/>
      <c r="M20" s="71"/>
      <c r="N20" s="21"/>
      <c r="O20" s="21"/>
      <c r="P20" s="21"/>
      <c r="Q20" s="21"/>
    </row>
    <row r="21" spans="2:17" x14ac:dyDescent="0.25">
      <c r="B21" s="65"/>
      <c r="C21" s="62"/>
      <c r="D21" s="11" t="s">
        <v>30</v>
      </c>
      <c r="E21" s="17">
        <f>K11*28%/3</f>
        <v>256946.66666666666</v>
      </c>
      <c r="F21" s="17">
        <f>K14*28%/3</f>
        <v>0</v>
      </c>
      <c r="G21" s="17">
        <f t="shared" si="0"/>
        <v>0</v>
      </c>
      <c r="H21" s="62"/>
      <c r="I21" s="13"/>
      <c r="J21" s="59"/>
      <c r="K21" s="21"/>
      <c r="L21" s="72"/>
      <c r="M21" s="72"/>
      <c r="N21" s="21"/>
      <c r="O21" s="21"/>
      <c r="P21" s="21"/>
      <c r="Q21" s="21"/>
    </row>
    <row r="23" spans="2:17" x14ac:dyDescent="0.25">
      <c r="B23" s="20" t="s">
        <v>31</v>
      </c>
    </row>
    <row r="24" spans="2:17" x14ac:dyDescent="0.25">
      <c r="B24" s="20" t="s">
        <v>32</v>
      </c>
    </row>
    <row r="25" spans="2:17" x14ac:dyDescent="0.25">
      <c r="B25" s="20" t="s">
        <v>33</v>
      </c>
    </row>
    <row r="26" spans="2:17" x14ac:dyDescent="0.25">
      <c r="B26" s="20" t="s">
        <v>34</v>
      </c>
    </row>
    <row r="28" spans="2:17" x14ac:dyDescent="0.25">
      <c r="B28" s="68" t="s">
        <v>35</v>
      </c>
      <c r="C28" s="68"/>
      <c r="D28" s="8"/>
      <c r="E28" s="7"/>
      <c r="F28" s="7"/>
      <c r="G28" s="7"/>
      <c r="H28" s="7"/>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Paras 3-4</v>
      </c>
      <c r="D32" s="11" t="s">
        <v>19</v>
      </c>
      <c r="E32" s="17">
        <f>K33*25%/3</f>
        <v>229416.66666666663</v>
      </c>
      <c r="F32" s="17">
        <f>K36*25%/3</f>
        <v>0</v>
      </c>
      <c r="G32" s="17">
        <f>$K$39/9</f>
        <v>0</v>
      </c>
      <c r="H32" s="60" t="str">
        <f>H10</f>
        <v>WCL</v>
      </c>
      <c r="I32" s="13"/>
      <c r="J32" s="57">
        <v>4.1133859225214078</v>
      </c>
      <c r="K32" s="15" t="s">
        <v>40</v>
      </c>
      <c r="L32" s="70" t="s">
        <v>44</v>
      </c>
      <c r="M32" s="70" t="s">
        <v>46</v>
      </c>
      <c r="N32" s="21"/>
      <c r="O32" s="21"/>
      <c r="P32" s="21"/>
      <c r="Q32" s="21"/>
    </row>
    <row r="33" spans="2:17" x14ac:dyDescent="0.25">
      <c r="B33" s="64"/>
      <c r="C33" s="61"/>
      <c r="D33" s="11" t="s">
        <v>20</v>
      </c>
      <c r="E33" s="17">
        <f>K33*25%/3</f>
        <v>229416.66666666663</v>
      </c>
      <c r="F33" s="17">
        <f>K36*25%/3</f>
        <v>0</v>
      </c>
      <c r="G33" s="17">
        <f t="shared" ref="G33:G43" si="1">$K$39/9</f>
        <v>0</v>
      </c>
      <c r="H33" s="61"/>
      <c r="I33" s="13"/>
      <c r="J33" s="58"/>
      <c r="K33" s="22">
        <v>2752999.9999999995</v>
      </c>
      <c r="L33" s="71"/>
      <c r="M33" s="71"/>
      <c r="N33" s="21"/>
      <c r="O33" s="21"/>
      <c r="P33" s="21"/>
      <c r="Q33" s="21"/>
    </row>
    <row r="34" spans="2:17" x14ac:dyDescent="0.25">
      <c r="B34" s="64"/>
      <c r="C34" s="61"/>
      <c r="D34" s="11" t="s">
        <v>21</v>
      </c>
      <c r="E34" s="17">
        <f>K33*25%/3</f>
        <v>229416.66666666663</v>
      </c>
      <c r="F34" s="17">
        <f>K36*25%/3</f>
        <v>0</v>
      </c>
      <c r="G34" s="17">
        <f t="shared" si="1"/>
        <v>0</v>
      </c>
      <c r="H34" s="61"/>
      <c r="I34" s="13"/>
      <c r="J34" s="58"/>
      <c r="K34" s="16"/>
      <c r="L34" s="71"/>
      <c r="M34" s="71"/>
      <c r="N34" s="21"/>
      <c r="O34" s="21"/>
      <c r="P34" s="21"/>
      <c r="Q34" s="21"/>
    </row>
    <row r="35" spans="2:17" x14ac:dyDescent="0.25">
      <c r="B35" s="64"/>
      <c r="C35" s="61"/>
      <c r="D35" s="11" t="s">
        <v>22</v>
      </c>
      <c r="E35" s="17">
        <f>K33*22%/3</f>
        <v>201886.66666666663</v>
      </c>
      <c r="F35" s="17">
        <f>K36*22%/3</f>
        <v>0</v>
      </c>
      <c r="G35" s="17"/>
      <c r="H35" s="61"/>
      <c r="I35" s="13"/>
      <c r="J35" s="58"/>
      <c r="K35" s="16" t="s">
        <v>41</v>
      </c>
      <c r="L35" s="71"/>
      <c r="M35" s="71"/>
      <c r="N35" s="21"/>
      <c r="O35" s="21"/>
      <c r="P35" s="21"/>
      <c r="Q35" s="21"/>
    </row>
    <row r="36" spans="2:17" x14ac:dyDescent="0.25">
      <c r="B36" s="64"/>
      <c r="C36" s="61"/>
      <c r="D36" s="11" t="s">
        <v>23</v>
      </c>
      <c r="E36" s="17">
        <f>K33*22%/3</f>
        <v>201886.66666666663</v>
      </c>
      <c r="F36" s="17">
        <f>K36*22%/3</f>
        <v>0</v>
      </c>
      <c r="G36" s="17"/>
      <c r="H36" s="61"/>
      <c r="I36" s="13"/>
      <c r="J36" s="58"/>
      <c r="K36" s="22">
        <v>0</v>
      </c>
      <c r="L36" s="71"/>
      <c r="M36" s="71"/>
      <c r="N36" s="21"/>
      <c r="O36" s="21"/>
      <c r="P36" s="21"/>
      <c r="Q36" s="21"/>
    </row>
    <row r="37" spans="2:17" x14ac:dyDescent="0.25">
      <c r="B37" s="64"/>
      <c r="C37" s="61"/>
      <c r="D37" s="11" t="s">
        <v>24</v>
      </c>
      <c r="E37" s="17">
        <f>K33*22%/3</f>
        <v>201886.66666666663</v>
      </c>
      <c r="F37" s="17">
        <f>K36*22%/3</f>
        <v>0</v>
      </c>
      <c r="G37" s="17"/>
      <c r="H37" s="61"/>
      <c r="I37" s="13"/>
      <c r="J37" s="58"/>
      <c r="K37" s="16"/>
      <c r="L37" s="71"/>
      <c r="M37" s="71"/>
      <c r="N37" s="21"/>
      <c r="O37" s="21"/>
      <c r="P37" s="21"/>
      <c r="Q37" s="21"/>
    </row>
    <row r="38" spans="2:17" x14ac:dyDescent="0.25">
      <c r="B38" s="64"/>
      <c r="C38" s="61"/>
      <c r="D38" s="11" t="s">
        <v>25</v>
      </c>
      <c r="E38" s="17">
        <f>K33*25%/3</f>
        <v>229416.66666666663</v>
      </c>
      <c r="F38" s="17">
        <f>K36*25%/3</f>
        <v>0</v>
      </c>
      <c r="G38" s="17">
        <f t="shared" si="1"/>
        <v>0</v>
      </c>
      <c r="H38" s="61"/>
      <c r="I38" s="13"/>
      <c r="J38" s="58"/>
      <c r="K38" s="16" t="s">
        <v>42</v>
      </c>
      <c r="L38" s="71"/>
      <c r="M38" s="71"/>
      <c r="N38" s="21"/>
      <c r="O38" s="21"/>
      <c r="P38" s="21"/>
      <c r="Q38" s="21"/>
    </row>
    <row r="39" spans="2:17" x14ac:dyDescent="0.25">
      <c r="B39" s="64"/>
      <c r="C39" s="61"/>
      <c r="D39" s="11" t="s">
        <v>26</v>
      </c>
      <c r="E39" s="17">
        <f>K33*25%/3</f>
        <v>229416.66666666663</v>
      </c>
      <c r="F39" s="17">
        <f>K36*25%/3</f>
        <v>0</v>
      </c>
      <c r="G39" s="17">
        <f t="shared" si="1"/>
        <v>0</v>
      </c>
      <c r="H39" s="61"/>
      <c r="I39" s="13"/>
      <c r="J39" s="58"/>
      <c r="K39" s="22">
        <v>0</v>
      </c>
      <c r="L39" s="71"/>
      <c r="M39" s="71"/>
      <c r="N39" s="21"/>
      <c r="O39" s="21"/>
      <c r="P39" s="21"/>
      <c r="Q39" s="21"/>
    </row>
    <row r="40" spans="2:17" x14ac:dyDescent="0.25">
      <c r="B40" s="64"/>
      <c r="C40" s="61"/>
      <c r="D40" s="11" t="s">
        <v>27</v>
      </c>
      <c r="E40" s="17">
        <f>K33*25%/3</f>
        <v>229416.66666666663</v>
      </c>
      <c r="F40" s="17">
        <f>K36*25%/3</f>
        <v>0</v>
      </c>
      <c r="G40" s="17">
        <f t="shared" si="1"/>
        <v>0</v>
      </c>
      <c r="H40" s="61"/>
      <c r="I40" s="13"/>
      <c r="J40" s="58"/>
      <c r="K40" s="21"/>
      <c r="L40" s="71"/>
      <c r="M40" s="71"/>
      <c r="N40" s="21"/>
      <c r="O40" s="21"/>
      <c r="P40" s="21"/>
      <c r="Q40" s="21"/>
    </row>
    <row r="41" spans="2:17" x14ac:dyDescent="0.25">
      <c r="B41" s="64"/>
      <c r="C41" s="61"/>
      <c r="D41" s="11" t="s">
        <v>28</v>
      </c>
      <c r="E41" s="17">
        <f>K33*28%/3</f>
        <v>256946.66666666666</v>
      </c>
      <c r="F41" s="17">
        <f>K36*28%/3</f>
        <v>0</v>
      </c>
      <c r="G41" s="17">
        <f t="shared" si="1"/>
        <v>0</v>
      </c>
      <c r="H41" s="61"/>
      <c r="I41" s="13"/>
      <c r="J41" s="58"/>
      <c r="K41" s="21"/>
      <c r="L41" s="71"/>
      <c r="M41" s="71"/>
      <c r="N41" s="21"/>
      <c r="O41" s="21"/>
      <c r="P41" s="21"/>
      <c r="Q41" s="21"/>
    </row>
    <row r="42" spans="2:17" x14ac:dyDescent="0.25">
      <c r="B42" s="64"/>
      <c r="C42" s="61"/>
      <c r="D42" s="11" t="s">
        <v>29</v>
      </c>
      <c r="E42" s="17">
        <f>K33*28%/3</f>
        <v>256946.66666666666</v>
      </c>
      <c r="F42" s="17">
        <f>K36*28%/3</f>
        <v>0</v>
      </c>
      <c r="G42" s="17">
        <f t="shared" si="1"/>
        <v>0</v>
      </c>
      <c r="H42" s="61"/>
      <c r="I42" s="13"/>
      <c r="J42" s="58"/>
      <c r="K42" s="21"/>
      <c r="L42" s="71"/>
      <c r="M42" s="71"/>
      <c r="N42" s="21"/>
      <c r="O42" s="21"/>
      <c r="P42" s="21"/>
      <c r="Q42" s="21"/>
    </row>
    <row r="43" spans="2:17" x14ac:dyDescent="0.25">
      <c r="B43" s="65"/>
      <c r="C43" s="62"/>
      <c r="D43" s="11" t="s">
        <v>30</v>
      </c>
      <c r="E43" s="17">
        <f>K33*28%/3</f>
        <v>256946.66666666666</v>
      </c>
      <c r="F43" s="17">
        <f>K36*28%/3</f>
        <v>0</v>
      </c>
      <c r="G43" s="17">
        <f t="shared" si="1"/>
        <v>0</v>
      </c>
      <c r="H43" s="62"/>
      <c r="I43" s="13"/>
      <c r="J43" s="59"/>
      <c r="K43" s="21"/>
      <c r="L43" s="72"/>
      <c r="M43" s="72"/>
      <c r="N43" s="21"/>
      <c r="O43" s="21"/>
      <c r="P43" s="21"/>
      <c r="Q43" s="21"/>
    </row>
    <row r="45" spans="2:17" hidden="1" x14ac:dyDescent="0.25">
      <c r="B45" s="20" t="s">
        <v>31</v>
      </c>
    </row>
    <row r="46" spans="2:17" hidden="1" x14ac:dyDescent="0.25">
      <c r="B46" s="20" t="s">
        <v>32</v>
      </c>
    </row>
    <row r="47" spans="2:17" hidden="1" x14ac:dyDescent="0.25">
      <c r="B47" s="20" t="s">
        <v>33</v>
      </c>
    </row>
    <row r="48" spans="2:17" hidden="1" x14ac:dyDescent="0.25">
      <c r="B48" s="20" t="s">
        <v>34</v>
      </c>
    </row>
    <row r="50" spans="2:17" x14ac:dyDescent="0.25">
      <c r="B50" s="68" t="s">
        <v>36</v>
      </c>
      <c r="C50" s="68"/>
      <c r="D50" s="8"/>
      <c r="E50" s="7"/>
      <c r="F50" s="7"/>
      <c r="G50" s="7"/>
      <c r="H50" s="7"/>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Paras 3-4</v>
      </c>
      <c r="D54" s="11" t="s">
        <v>19</v>
      </c>
      <c r="E54" s="17">
        <f>K55*25%/3</f>
        <v>229416.66666666663</v>
      </c>
      <c r="F54" s="17">
        <f>K58*25%/3</f>
        <v>0</v>
      </c>
      <c r="G54" s="17">
        <f>$K$61/9</f>
        <v>0</v>
      </c>
      <c r="H54" s="60" t="str">
        <f>H32</f>
        <v>WCL</v>
      </c>
      <c r="I54" s="13"/>
      <c r="J54" s="57">
        <v>4.3190320425259747</v>
      </c>
      <c r="K54" s="15" t="s">
        <v>40</v>
      </c>
      <c r="L54" s="70" t="s">
        <v>44</v>
      </c>
      <c r="M54" s="70" t="s">
        <v>46</v>
      </c>
      <c r="N54" s="21"/>
      <c r="O54" s="21"/>
      <c r="P54" s="21"/>
      <c r="Q54" s="21"/>
    </row>
    <row r="55" spans="2:17" x14ac:dyDescent="0.25">
      <c r="B55" s="64"/>
      <c r="C55" s="61"/>
      <c r="D55" s="11" t="s">
        <v>20</v>
      </c>
      <c r="E55" s="17">
        <f>K55*25%/3</f>
        <v>229416.66666666663</v>
      </c>
      <c r="F55" s="17">
        <f>K58*25%/3</f>
        <v>0</v>
      </c>
      <c r="G55" s="17">
        <f t="shared" ref="G55:G65" si="2">$K$61/9</f>
        <v>0</v>
      </c>
      <c r="H55" s="61"/>
      <c r="I55" s="13"/>
      <c r="J55" s="58"/>
      <c r="K55" s="22">
        <v>2752999.9999999995</v>
      </c>
      <c r="L55" s="71"/>
      <c r="M55" s="71"/>
      <c r="N55" s="21"/>
      <c r="O55" s="21"/>
      <c r="P55" s="21"/>
      <c r="Q55" s="21"/>
    </row>
    <row r="56" spans="2:17" x14ac:dyDescent="0.25">
      <c r="B56" s="64"/>
      <c r="C56" s="61"/>
      <c r="D56" s="11" t="s">
        <v>21</v>
      </c>
      <c r="E56" s="17">
        <f>K55*25%/3</f>
        <v>229416.66666666663</v>
      </c>
      <c r="F56" s="17">
        <f>K58*25%/3</f>
        <v>0</v>
      </c>
      <c r="G56" s="17">
        <f t="shared" si="2"/>
        <v>0</v>
      </c>
      <c r="H56" s="61"/>
      <c r="I56" s="13"/>
      <c r="J56" s="58"/>
      <c r="K56" s="16"/>
      <c r="L56" s="71"/>
      <c r="M56" s="71"/>
      <c r="N56" s="21"/>
      <c r="O56" s="21"/>
      <c r="P56" s="21"/>
      <c r="Q56" s="21"/>
    </row>
    <row r="57" spans="2:17" x14ac:dyDescent="0.25">
      <c r="B57" s="64"/>
      <c r="C57" s="61"/>
      <c r="D57" s="11" t="s">
        <v>22</v>
      </c>
      <c r="E57" s="17">
        <f>K55*22%/3</f>
        <v>201886.66666666663</v>
      </c>
      <c r="F57" s="17">
        <f>K58*22%/3</f>
        <v>0</v>
      </c>
      <c r="G57" s="17"/>
      <c r="H57" s="61"/>
      <c r="I57" s="13"/>
      <c r="J57" s="58"/>
      <c r="K57" s="16" t="s">
        <v>41</v>
      </c>
      <c r="L57" s="71"/>
      <c r="M57" s="71"/>
      <c r="N57" s="21"/>
      <c r="O57" s="21"/>
      <c r="P57" s="21"/>
      <c r="Q57" s="21"/>
    </row>
    <row r="58" spans="2:17" x14ac:dyDescent="0.25">
      <c r="B58" s="64"/>
      <c r="C58" s="61"/>
      <c r="D58" s="11" t="s">
        <v>23</v>
      </c>
      <c r="E58" s="17">
        <f>K55*22%/3</f>
        <v>201886.66666666663</v>
      </c>
      <c r="F58" s="17">
        <f>K58*22%/3</f>
        <v>0</v>
      </c>
      <c r="G58" s="17"/>
      <c r="H58" s="61"/>
      <c r="I58" s="13"/>
      <c r="J58" s="58"/>
      <c r="K58" s="22">
        <v>0</v>
      </c>
      <c r="L58" s="71"/>
      <c r="M58" s="71"/>
      <c r="N58" s="21"/>
      <c r="O58" s="21"/>
      <c r="P58" s="21"/>
      <c r="Q58" s="21"/>
    </row>
    <row r="59" spans="2:17" x14ac:dyDescent="0.25">
      <c r="B59" s="64"/>
      <c r="C59" s="61"/>
      <c r="D59" s="11" t="s">
        <v>24</v>
      </c>
      <c r="E59" s="17">
        <f>K55*22%/3</f>
        <v>201886.66666666663</v>
      </c>
      <c r="F59" s="17">
        <f>K58*22%/3</f>
        <v>0</v>
      </c>
      <c r="G59" s="17"/>
      <c r="H59" s="61"/>
      <c r="I59" s="13"/>
      <c r="J59" s="58"/>
      <c r="K59" s="16"/>
      <c r="L59" s="71"/>
      <c r="M59" s="71"/>
      <c r="N59" s="21"/>
      <c r="O59" s="21"/>
      <c r="P59" s="21"/>
      <c r="Q59" s="21"/>
    </row>
    <row r="60" spans="2:17" x14ac:dyDescent="0.25">
      <c r="B60" s="64"/>
      <c r="C60" s="61"/>
      <c r="D60" s="11" t="s">
        <v>25</v>
      </c>
      <c r="E60" s="17">
        <f>K55*25%/3</f>
        <v>229416.66666666663</v>
      </c>
      <c r="F60" s="17">
        <f>K58*25%/3</f>
        <v>0</v>
      </c>
      <c r="G60" s="17">
        <f t="shared" si="2"/>
        <v>0</v>
      </c>
      <c r="H60" s="61"/>
      <c r="I60" s="13"/>
      <c r="J60" s="58"/>
      <c r="K60" s="16" t="s">
        <v>42</v>
      </c>
      <c r="L60" s="71"/>
      <c r="M60" s="71"/>
      <c r="N60" s="21"/>
      <c r="O60" s="21"/>
      <c r="P60" s="21"/>
      <c r="Q60" s="21"/>
    </row>
    <row r="61" spans="2:17" x14ac:dyDescent="0.25">
      <c r="B61" s="64"/>
      <c r="C61" s="61"/>
      <c r="D61" s="11" t="s">
        <v>26</v>
      </c>
      <c r="E61" s="17">
        <f>K55*25%/3</f>
        <v>229416.66666666663</v>
      </c>
      <c r="F61" s="17">
        <f>K58*25%/3</f>
        <v>0</v>
      </c>
      <c r="G61" s="17">
        <f t="shared" si="2"/>
        <v>0</v>
      </c>
      <c r="H61" s="61"/>
      <c r="I61" s="13"/>
      <c r="J61" s="58"/>
      <c r="K61" s="22">
        <v>0</v>
      </c>
      <c r="L61" s="71"/>
      <c r="M61" s="71"/>
      <c r="N61" s="21"/>
      <c r="O61" s="21"/>
      <c r="P61" s="21"/>
      <c r="Q61" s="21"/>
    </row>
    <row r="62" spans="2:17" x14ac:dyDescent="0.25">
      <c r="B62" s="64"/>
      <c r="C62" s="61"/>
      <c r="D62" s="11" t="s">
        <v>27</v>
      </c>
      <c r="E62" s="17">
        <f>K55*25%/3</f>
        <v>229416.66666666663</v>
      </c>
      <c r="F62" s="17">
        <f>K58*25%/3</f>
        <v>0</v>
      </c>
      <c r="G62" s="17">
        <f t="shared" si="2"/>
        <v>0</v>
      </c>
      <c r="H62" s="61"/>
      <c r="I62" s="13"/>
      <c r="J62" s="58"/>
      <c r="K62" s="21"/>
      <c r="L62" s="71"/>
      <c r="M62" s="71"/>
      <c r="N62" s="21"/>
      <c r="O62" s="21"/>
      <c r="P62" s="21"/>
      <c r="Q62" s="21"/>
    </row>
    <row r="63" spans="2:17" x14ac:dyDescent="0.25">
      <c r="B63" s="64"/>
      <c r="C63" s="61"/>
      <c r="D63" s="11" t="s">
        <v>28</v>
      </c>
      <c r="E63" s="17">
        <f>K55*28%/3</f>
        <v>256946.66666666666</v>
      </c>
      <c r="F63" s="17">
        <f>K58*28%/3</f>
        <v>0</v>
      </c>
      <c r="G63" s="17">
        <f t="shared" si="2"/>
        <v>0</v>
      </c>
      <c r="H63" s="61"/>
      <c r="I63" s="13"/>
      <c r="J63" s="58"/>
      <c r="K63" s="21"/>
      <c r="L63" s="71"/>
      <c r="M63" s="71"/>
      <c r="N63" s="21"/>
      <c r="O63" s="21"/>
      <c r="P63" s="21"/>
      <c r="Q63" s="21"/>
    </row>
    <row r="64" spans="2:17" x14ac:dyDescent="0.25">
      <c r="B64" s="64"/>
      <c r="C64" s="61"/>
      <c r="D64" s="11" t="s">
        <v>29</v>
      </c>
      <c r="E64" s="17">
        <f>K55*28%/3</f>
        <v>256946.66666666666</v>
      </c>
      <c r="F64" s="17">
        <f>K58*28%/3</f>
        <v>0</v>
      </c>
      <c r="G64" s="17">
        <f t="shared" si="2"/>
        <v>0</v>
      </c>
      <c r="H64" s="61"/>
      <c r="I64" s="13"/>
      <c r="J64" s="58"/>
      <c r="K64" s="21"/>
      <c r="L64" s="71"/>
      <c r="M64" s="71"/>
      <c r="N64" s="21"/>
      <c r="O64" s="21"/>
      <c r="P64" s="21"/>
      <c r="Q64" s="21"/>
    </row>
    <row r="65" spans="2:17" x14ac:dyDescent="0.25">
      <c r="B65" s="65"/>
      <c r="C65" s="62"/>
      <c r="D65" s="11" t="s">
        <v>30</v>
      </c>
      <c r="E65" s="17">
        <f>K55*28%/3</f>
        <v>256946.66666666666</v>
      </c>
      <c r="F65" s="17">
        <f>K58*28%/3</f>
        <v>0</v>
      </c>
      <c r="G65" s="17">
        <f t="shared" si="2"/>
        <v>0</v>
      </c>
      <c r="H65" s="62"/>
      <c r="I65" s="13"/>
      <c r="J65" s="59"/>
      <c r="K65" s="21"/>
      <c r="L65" s="72"/>
      <c r="M65" s="72"/>
      <c r="N65" s="21"/>
      <c r="O65" s="21"/>
      <c r="P65" s="21"/>
      <c r="Q65" s="21"/>
    </row>
    <row r="67" spans="2:17" hidden="1" x14ac:dyDescent="0.25">
      <c r="B67" s="20" t="s">
        <v>31</v>
      </c>
    </row>
    <row r="68" spans="2:17" hidden="1" x14ac:dyDescent="0.25">
      <c r="B68" s="20" t="s">
        <v>32</v>
      </c>
    </row>
    <row r="69" spans="2:17" hidden="1" x14ac:dyDescent="0.25">
      <c r="B69" s="20" t="s">
        <v>33</v>
      </c>
    </row>
    <row r="70" spans="2:17" hidden="1" x14ac:dyDescent="0.25">
      <c r="B70" s="20" t="s">
        <v>34</v>
      </c>
    </row>
    <row r="72" spans="2:17" x14ac:dyDescent="0.25">
      <c r="B72" s="68" t="s">
        <v>37</v>
      </c>
      <c r="C72" s="68"/>
      <c r="D72" s="8"/>
      <c r="E72" s="7"/>
      <c r="F72" s="7"/>
      <c r="G72" s="7"/>
      <c r="H72" s="7"/>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Paras 3-4</v>
      </c>
      <c r="D76" s="11" t="s">
        <v>19</v>
      </c>
      <c r="E76" s="17">
        <f>K77*25%/3</f>
        <v>229416.66666666663</v>
      </c>
      <c r="F76" s="17">
        <f>K80*25%/3</f>
        <v>0</v>
      </c>
      <c r="G76" s="17">
        <f>$K$83/9</f>
        <v>0</v>
      </c>
      <c r="H76" s="60" t="str">
        <f>H54</f>
        <v>WCL</v>
      </c>
      <c r="I76" s="13"/>
      <c r="J76" s="57">
        <v>4.5350079795798521</v>
      </c>
      <c r="K76" s="15" t="s">
        <v>40</v>
      </c>
      <c r="L76" s="70" t="s">
        <v>44</v>
      </c>
      <c r="M76" s="70" t="s">
        <v>46</v>
      </c>
      <c r="N76" s="21"/>
      <c r="O76" s="21"/>
      <c r="P76" s="21"/>
      <c r="Q76" s="21"/>
    </row>
    <row r="77" spans="2:17" x14ac:dyDescent="0.25">
      <c r="B77" s="64"/>
      <c r="C77" s="61"/>
      <c r="D77" s="11" t="s">
        <v>20</v>
      </c>
      <c r="E77" s="17">
        <f>K77*25%/3</f>
        <v>229416.66666666663</v>
      </c>
      <c r="F77" s="17">
        <f>K80*25%/3</f>
        <v>0</v>
      </c>
      <c r="G77" s="17">
        <f t="shared" ref="G77:G87" si="3">$K$83/9</f>
        <v>0</v>
      </c>
      <c r="H77" s="61"/>
      <c r="I77" s="13"/>
      <c r="J77" s="58"/>
      <c r="K77" s="22">
        <v>2752999.9999999995</v>
      </c>
      <c r="L77" s="71"/>
      <c r="M77" s="71"/>
      <c r="N77" s="21"/>
      <c r="O77" s="21"/>
      <c r="P77" s="21"/>
      <c r="Q77" s="21"/>
    </row>
    <row r="78" spans="2:17" x14ac:dyDescent="0.25">
      <c r="B78" s="64"/>
      <c r="C78" s="61"/>
      <c r="D78" s="11" t="s">
        <v>21</v>
      </c>
      <c r="E78" s="17">
        <f>K77*25%/3</f>
        <v>229416.66666666663</v>
      </c>
      <c r="F78" s="17">
        <f>K80*25%/3</f>
        <v>0</v>
      </c>
      <c r="G78" s="17">
        <f t="shared" si="3"/>
        <v>0</v>
      </c>
      <c r="H78" s="61"/>
      <c r="I78" s="13"/>
      <c r="J78" s="58"/>
      <c r="K78" s="16"/>
      <c r="L78" s="71"/>
      <c r="M78" s="71"/>
      <c r="N78" s="21"/>
      <c r="O78" s="21"/>
      <c r="P78" s="21"/>
      <c r="Q78" s="21"/>
    </row>
    <row r="79" spans="2:17" x14ac:dyDescent="0.25">
      <c r="B79" s="64"/>
      <c r="C79" s="61"/>
      <c r="D79" s="11" t="s">
        <v>22</v>
      </c>
      <c r="E79" s="17">
        <f>K77*22%/3</f>
        <v>201886.66666666663</v>
      </c>
      <c r="F79" s="17">
        <f>K80*22%/3</f>
        <v>0</v>
      </c>
      <c r="G79" s="17"/>
      <c r="H79" s="61"/>
      <c r="I79" s="13"/>
      <c r="J79" s="58"/>
      <c r="K79" s="16" t="s">
        <v>41</v>
      </c>
      <c r="L79" s="71"/>
      <c r="M79" s="71"/>
      <c r="N79" s="21"/>
      <c r="O79" s="21"/>
      <c r="P79" s="21"/>
      <c r="Q79" s="21"/>
    </row>
    <row r="80" spans="2:17" x14ac:dyDescent="0.25">
      <c r="B80" s="64"/>
      <c r="C80" s="61"/>
      <c r="D80" s="11" t="s">
        <v>23</v>
      </c>
      <c r="E80" s="17">
        <f>K77*22%/3</f>
        <v>201886.66666666663</v>
      </c>
      <c r="F80" s="17">
        <f>K80*22%/3</f>
        <v>0</v>
      </c>
      <c r="G80" s="17"/>
      <c r="H80" s="61"/>
      <c r="I80" s="13"/>
      <c r="J80" s="58"/>
      <c r="K80" s="22">
        <v>0</v>
      </c>
      <c r="L80" s="71"/>
      <c r="M80" s="71"/>
      <c r="N80" s="21"/>
      <c r="O80" s="21"/>
      <c r="P80" s="21"/>
      <c r="Q80" s="21"/>
    </row>
    <row r="81" spans="2:17" x14ac:dyDescent="0.25">
      <c r="B81" s="64"/>
      <c r="C81" s="61"/>
      <c r="D81" s="11" t="s">
        <v>24</v>
      </c>
      <c r="E81" s="17">
        <f>K77*22%/3</f>
        <v>201886.66666666663</v>
      </c>
      <c r="F81" s="17">
        <f>K80*22%/3</f>
        <v>0</v>
      </c>
      <c r="G81" s="17"/>
      <c r="H81" s="61"/>
      <c r="I81" s="13"/>
      <c r="J81" s="58"/>
      <c r="K81" s="16"/>
      <c r="L81" s="71"/>
      <c r="M81" s="71"/>
      <c r="N81" s="21"/>
      <c r="O81" s="21"/>
      <c r="P81" s="21"/>
      <c r="Q81" s="21"/>
    </row>
    <row r="82" spans="2:17" x14ac:dyDescent="0.25">
      <c r="B82" s="64"/>
      <c r="C82" s="61"/>
      <c r="D82" s="11" t="s">
        <v>25</v>
      </c>
      <c r="E82" s="17">
        <f>K77*25%/3</f>
        <v>229416.66666666663</v>
      </c>
      <c r="F82" s="17">
        <f>K80*25%/3</f>
        <v>0</v>
      </c>
      <c r="G82" s="17">
        <f t="shared" si="3"/>
        <v>0</v>
      </c>
      <c r="H82" s="61"/>
      <c r="I82" s="13"/>
      <c r="J82" s="58"/>
      <c r="K82" s="16" t="s">
        <v>42</v>
      </c>
      <c r="L82" s="71"/>
      <c r="M82" s="71"/>
      <c r="N82" s="21"/>
      <c r="O82" s="21"/>
      <c r="P82" s="21"/>
      <c r="Q82" s="21"/>
    </row>
    <row r="83" spans="2:17" x14ac:dyDescent="0.25">
      <c r="B83" s="64"/>
      <c r="C83" s="61"/>
      <c r="D83" s="11" t="s">
        <v>26</v>
      </c>
      <c r="E83" s="17">
        <f>K77*25%/3</f>
        <v>229416.66666666663</v>
      </c>
      <c r="F83" s="17">
        <f>K80*25%/3</f>
        <v>0</v>
      </c>
      <c r="G83" s="17">
        <f t="shared" si="3"/>
        <v>0</v>
      </c>
      <c r="H83" s="61"/>
      <c r="I83" s="13"/>
      <c r="J83" s="58"/>
      <c r="K83" s="22">
        <v>0</v>
      </c>
      <c r="L83" s="71"/>
      <c r="M83" s="71"/>
      <c r="N83" s="21"/>
      <c r="O83" s="21"/>
      <c r="P83" s="21"/>
      <c r="Q83" s="21"/>
    </row>
    <row r="84" spans="2:17" x14ac:dyDescent="0.25">
      <c r="B84" s="64"/>
      <c r="C84" s="61"/>
      <c r="D84" s="11" t="s">
        <v>27</v>
      </c>
      <c r="E84" s="17">
        <f>K77*25%/3</f>
        <v>229416.66666666663</v>
      </c>
      <c r="F84" s="17">
        <f>K80*25%/3</f>
        <v>0</v>
      </c>
      <c r="G84" s="17">
        <f t="shared" si="3"/>
        <v>0</v>
      </c>
      <c r="H84" s="61"/>
      <c r="I84" s="13"/>
      <c r="J84" s="58"/>
      <c r="K84" s="21"/>
      <c r="L84" s="71"/>
      <c r="M84" s="71"/>
      <c r="N84" s="21"/>
      <c r="O84" s="21"/>
      <c r="P84" s="21"/>
      <c r="Q84" s="21"/>
    </row>
    <row r="85" spans="2:17" x14ac:dyDescent="0.25">
      <c r="B85" s="64"/>
      <c r="C85" s="61"/>
      <c r="D85" s="11" t="s">
        <v>28</v>
      </c>
      <c r="E85" s="17">
        <f>K77*28%/3</f>
        <v>256946.66666666666</v>
      </c>
      <c r="F85" s="17">
        <f>K80*28%/3</f>
        <v>0</v>
      </c>
      <c r="G85" s="17">
        <f t="shared" si="3"/>
        <v>0</v>
      </c>
      <c r="H85" s="61"/>
      <c r="I85" s="13"/>
      <c r="J85" s="58"/>
      <c r="K85" s="21"/>
      <c r="L85" s="71"/>
      <c r="M85" s="71"/>
      <c r="N85" s="21"/>
      <c r="O85" s="21"/>
      <c r="P85" s="21"/>
      <c r="Q85" s="21"/>
    </row>
    <row r="86" spans="2:17" x14ac:dyDescent="0.25">
      <c r="B86" s="64"/>
      <c r="C86" s="61"/>
      <c r="D86" s="11" t="s">
        <v>29</v>
      </c>
      <c r="E86" s="17">
        <f>K77*28%/3</f>
        <v>256946.66666666666</v>
      </c>
      <c r="F86" s="17">
        <f>K80*28%/3</f>
        <v>0</v>
      </c>
      <c r="G86" s="17">
        <f t="shared" si="3"/>
        <v>0</v>
      </c>
      <c r="H86" s="61"/>
      <c r="I86" s="13"/>
      <c r="J86" s="58"/>
      <c r="K86" s="21"/>
      <c r="L86" s="71"/>
      <c r="M86" s="71"/>
      <c r="N86" s="21"/>
      <c r="O86" s="21"/>
      <c r="P86" s="21"/>
      <c r="Q86" s="21"/>
    </row>
    <row r="87" spans="2:17" x14ac:dyDescent="0.25">
      <c r="B87" s="65"/>
      <c r="C87" s="62"/>
      <c r="D87" s="11" t="s">
        <v>30</v>
      </c>
      <c r="E87" s="17">
        <f>K77*28%/3</f>
        <v>256946.66666666666</v>
      </c>
      <c r="F87" s="17">
        <f>K80*28%/3</f>
        <v>0</v>
      </c>
      <c r="G87" s="17">
        <f t="shared" si="3"/>
        <v>0</v>
      </c>
      <c r="H87" s="62"/>
      <c r="I87" s="13"/>
      <c r="J87" s="59"/>
      <c r="K87" s="21"/>
      <c r="L87" s="72"/>
      <c r="M87" s="72"/>
      <c r="N87" s="21"/>
      <c r="O87" s="21"/>
      <c r="P87" s="21"/>
      <c r="Q87" s="21"/>
    </row>
    <row r="89" spans="2:17" hidden="1" x14ac:dyDescent="0.25">
      <c r="B89" s="20" t="s">
        <v>31</v>
      </c>
    </row>
    <row r="90" spans="2:17" hidden="1" x14ac:dyDescent="0.25">
      <c r="B90" s="20" t="s">
        <v>32</v>
      </c>
    </row>
    <row r="91" spans="2:17" hidden="1" x14ac:dyDescent="0.25">
      <c r="B91" s="20" t="s">
        <v>33</v>
      </c>
    </row>
    <row r="92" spans="2:17" hidden="1" x14ac:dyDescent="0.25">
      <c r="B92" s="20" t="s">
        <v>34</v>
      </c>
    </row>
    <row r="94" spans="2:17" x14ac:dyDescent="0.25">
      <c r="B94" s="68" t="s">
        <v>38</v>
      </c>
      <c r="C94" s="68"/>
      <c r="D94" s="8"/>
      <c r="E94" s="7"/>
      <c r="F94" s="7"/>
      <c r="G94" s="7"/>
      <c r="H94" s="7"/>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Paras 3-4</v>
      </c>
      <c r="D98" s="11" t="s">
        <v>19</v>
      </c>
      <c r="E98" s="17">
        <f>K99*25%/3</f>
        <v>229416.66666666663</v>
      </c>
      <c r="F98" s="17">
        <f>K102*25%/3</f>
        <v>0</v>
      </c>
      <c r="G98" s="17">
        <f>$K$105/9</f>
        <v>0</v>
      </c>
      <c r="H98" s="60" t="str">
        <f>H76</f>
        <v>WCL</v>
      </c>
      <c r="I98" s="13"/>
      <c r="J98" s="57">
        <v>4.7617583785588433</v>
      </c>
      <c r="K98" s="15" t="s">
        <v>40</v>
      </c>
      <c r="L98" s="70" t="s">
        <v>44</v>
      </c>
      <c r="M98" s="70" t="s">
        <v>46</v>
      </c>
      <c r="N98" s="21"/>
      <c r="O98" s="21"/>
      <c r="P98" s="21"/>
      <c r="Q98" s="21"/>
    </row>
    <row r="99" spans="2:17" x14ac:dyDescent="0.25">
      <c r="B99" s="64"/>
      <c r="C99" s="61"/>
      <c r="D99" s="11" t="s">
        <v>20</v>
      </c>
      <c r="E99" s="17">
        <f>K99*25%/3</f>
        <v>229416.66666666663</v>
      </c>
      <c r="F99" s="17">
        <f>K102*25%/3</f>
        <v>0</v>
      </c>
      <c r="G99" s="17">
        <f t="shared" ref="G99:G109" si="4">$K$105/9</f>
        <v>0</v>
      </c>
      <c r="H99" s="61"/>
      <c r="I99" s="13"/>
      <c r="J99" s="58"/>
      <c r="K99" s="22">
        <v>2752999.9999999995</v>
      </c>
      <c r="L99" s="71"/>
      <c r="M99" s="71"/>
      <c r="N99" s="21"/>
      <c r="O99" s="21"/>
      <c r="P99" s="21"/>
      <c r="Q99" s="21"/>
    </row>
    <row r="100" spans="2:17" x14ac:dyDescent="0.25">
      <c r="B100" s="64"/>
      <c r="C100" s="61"/>
      <c r="D100" s="11" t="s">
        <v>21</v>
      </c>
      <c r="E100" s="17">
        <f>K99*25%/3</f>
        <v>229416.66666666663</v>
      </c>
      <c r="F100" s="17">
        <f>K102*25%/3</f>
        <v>0</v>
      </c>
      <c r="G100" s="17">
        <f t="shared" si="4"/>
        <v>0</v>
      </c>
      <c r="H100" s="61"/>
      <c r="I100" s="13"/>
      <c r="J100" s="58"/>
      <c r="K100" s="16"/>
      <c r="L100" s="71"/>
      <c r="M100" s="71"/>
      <c r="N100" s="21"/>
      <c r="O100" s="21"/>
      <c r="P100" s="21"/>
      <c r="Q100" s="21"/>
    </row>
    <row r="101" spans="2:17" x14ac:dyDescent="0.25">
      <c r="B101" s="64"/>
      <c r="C101" s="61"/>
      <c r="D101" s="11" t="s">
        <v>22</v>
      </c>
      <c r="E101" s="17">
        <f>K99*22%/3</f>
        <v>201886.66666666663</v>
      </c>
      <c r="F101" s="17">
        <f>K102*22%/3</f>
        <v>0</v>
      </c>
      <c r="G101" s="17"/>
      <c r="H101" s="61"/>
      <c r="I101" s="13"/>
      <c r="J101" s="58"/>
      <c r="K101" s="16" t="s">
        <v>41</v>
      </c>
      <c r="L101" s="71"/>
      <c r="M101" s="71"/>
      <c r="N101" s="21"/>
      <c r="O101" s="21"/>
      <c r="P101" s="21"/>
      <c r="Q101" s="21"/>
    </row>
    <row r="102" spans="2:17" x14ac:dyDescent="0.25">
      <c r="B102" s="64"/>
      <c r="C102" s="61"/>
      <c r="D102" s="11" t="s">
        <v>23</v>
      </c>
      <c r="E102" s="17">
        <f>K99*22%/3</f>
        <v>201886.66666666663</v>
      </c>
      <c r="F102" s="17">
        <f>K102*22%/3</f>
        <v>0</v>
      </c>
      <c r="G102" s="17"/>
      <c r="H102" s="61"/>
      <c r="I102" s="13"/>
      <c r="J102" s="58"/>
      <c r="K102" s="22">
        <v>0</v>
      </c>
      <c r="L102" s="71"/>
      <c r="M102" s="71"/>
      <c r="N102" s="21"/>
      <c r="O102" s="21"/>
      <c r="P102" s="21"/>
      <c r="Q102" s="21"/>
    </row>
    <row r="103" spans="2:17" x14ac:dyDescent="0.25">
      <c r="B103" s="64"/>
      <c r="C103" s="61"/>
      <c r="D103" s="11" t="s">
        <v>24</v>
      </c>
      <c r="E103" s="17">
        <f>K99*22%/3</f>
        <v>201886.66666666663</v>
      </c>
      <c r="F103" s="17">
        <f>K102*22%/3</f>
        <v>0</v>
      </c>
      <c r="G103" s="17"/>
      <c r="H103" s="61"/>
      <c r="I103" s="13"/>
      <c r="J103" s="58"/>
      <c r="K103" s="16"/>
      <c r="L103" s="71"/>
      <c r="M103" s="71"/>
      <c r="N103" s="21"/>
      <c r="O103" s="21"/>
      <c r="P103" s="21"/>
      <c r="Q103" s="21"/>
    </row>
    <row r="104" spans="2:17" x14ac:dyDescent="0.25">
      <c r="B104" s="64"/>
      <c r="C104" s="61"/>
      <c r="D104" s="11" t="s">
        <v>25</v>
      </c>
      <c r="E104" s="17">
        <f>K99*25%/3</f>
        <v>229416.66666666663</v>
      </c>
      <c r="F104" s="17">
        <f>K102*25%/3</f>
        <v>0</v>
      </c>
      <c r="G104" s="17">
        <f t="shared" si="4"/>
        <v>0</v>
      </c>
      <c r="H104" s="61"/>
      <c r="I104" s="13"/>
      <c r="J104" s="58"/>
      <c r="K104" s="16" t="s">
        <v>42</v>
      </c>
      <c r="L104" s="71"/>
      <c r="M104" s="71"/>
      <c r="N104" s="21"/>
      <c r="O104" s="21"/>
      <c r="P104" s="21"/>
      <c r="Q104" s="21"/>
    </row>
    <row r="105" spans="2:17" x14ac:dyDescent="0.25">
      <c r="B105" s="64"/>
      <c r="C105" s="61"/>
      <c r="D105" s="11" t="s">
        <v>26</v>
      </c>
      <c r="E105" s="17">
        <f>K99*25%/3</f>
        <v>229416.66666666663</v>
      </c>
      <c r="F105" s="17">
        <f>K102*25%/3</f>
        <v>0</v>
      </c>
      <c r="G105" s="17">
        <f t="shared" si="4"/>
        <v>0</v>
      </c>
      <c r="H105" s="61"/>
      <c r="I105" s="13"/>
      <c r="J105" s="58"/>
      <c r="K105" s="22">
        <v>0</v>
      </c>
      <c r="L105" s="71"/>
      <c r="M105" s="71"/>
      <c r="N105" s="21"/>
      <c r="O105" s="21"/>
      <c r="P105" s="21"/>
      <c r="Q105" s="21"/>
    </row>
    <row r="106" spans="2:17" x14ac:dyDescent="0.25">
      <c r="B106" s="64"/>
      <c r="C106" s="61"/>
      <c r="D106" s="11" t="s">
        <v>27</v>
      </c>
      <c r="E106" s="17">
        <f>K99*25%/3</f>
        <v>229416.66666666663</v>
      </c>
      <c r="F106" s="17">
        <f>K102*25%/3</f>
        <v>0</v>
      </c>
      <c r="G106" s="17">
        <f t="shared" si="4"/>
        <v>0</v>
      </c>
      <c r="H106" s="61"/>
      <c r="I106" s="13"/>
      <c r="J106" s="58"/>
      <c r="K106" s="21"/>
      <c r="L106" s="71"/>
      <c r="M106" s="71"/>
      <c r="N106" s="21"/>
      <c r="O106" s="21"/>
      <c r="P106" s="21"/>
      <c r="Q106" s="21"/>
    </row>
    <row r="107" spans="2:17" x14ac:dyDescent="0.25">
      <c r="B107" s="64"/>
      <c r="C107" s="61"/>
      <c r="D107" s="11" t="s">
        <v>28</v>
      </c>
      <c r="E107" s="17">
        <f>K99*28%/3</f>
        <v>256946.66666666666</v>
      </c>
      <c r="F107" s="17">
        <f>K102*28%/3</f>
        <v>0</v>
      </c>
      <c r="G107" s="17">
        <f t="shared" si="4"/>
        <v>0</v>
      </c>
      <c r="H107" s="61"/>
      <c r="I107" s="13"/>
      <c r="J107" s="58"/>
      <c r="K107" s="21"/>
      <c r="L107" s="71"/>
      <c r="M107" s="71"/>
      <c r="N107" s="21"/>
      <c r="O107" s="21"/>
      <c r="P107" s="21"/>
      <c r="Q107" s="21"/>
    </row>
    <row r="108" spans="2:17" x14ac:dyDescent="0.25">
      <c r="B108" s="64"/>
      <c r="C108" s="61"/>
      <c r="D108" s="11" t="s">
        <v>29</v>
      </c>
      <c r="E108" s="17">
        <f>K99*28%/3</f>
        <v>256946.66666666666</v>
      </c>
      <c r="F108" s="17">
        <f>K102*28%/3</f>
        <v>0</v>
      </c>
      <c r="G108" s="17">
        <f t="shared" si="4"/>
        <v>0</v>
      </c>
      <c r="H108" s="61"/>
      <c r="I108" s="13"/>
      <c r="J108" s="58"/>
      <c r="K108" s="21"/>
      <c r="L108" s="71"/>
      <c r="M108" s="71"/>
      <c r="N108" s="21"/>
      <c r="O108" s="21"/>
      <c r="P108" s="21"/>
      <c r="Q108" s="21"/>
    </row>
    <row r="109" spans="2:17" x14ac:dyDescent="0.25">
      <c r="B109" s="65"/>
      <c r="C109" s="62"/>
      <c r="D109" s="11" t="s">
        <v>30</v>
      </c>
      <c r="E109" s="17">
        <f>K99*28%/3</f>
        <v>256946.66666666666</v>
      </c>
      <c r="F109" s="17">
        <f>K102*28%/3</f>
        <v>0</v>
      </c>
      <c r="G109" s="17">
        <f t="shared" si="4"/>
        <v>0</v>
      </c>
      <c r="H109" s="62"/>
      <c r="I109" s="13"/>
      <c r="J109" s="59"/>
      <c r="K109" s="21"/>
      <c r="L109" s="72"/>
      <c r="M109" s="72"/>
      <c r="N109" s="21"/>
      <c r="O109" s="21"/>
      <c r="P109" s="21"/>
      <c r="Q109" s="21"/>
    </row>
    <row r="111" spans="2:17" hidden="1" x14ac:dyDescent="0.25">
      <c r="B111" s="20" t="s">
        <v>31</v>
      </c>
    </row>
    <row r="112" spans="2:17" hidden="1" x14ac:dyDescent="0.25">
      <c r="B112" s="20" t="s">
        <v>32</v>
      </c>
    </row>
    <row r="113" spans="2:17" hidden="1" x14ac:dyDescent="0.25">
      <c r="B113" s="20" t="s">
        <v>33</v>
      </c>
    </row>
    <row r="114" spans="2:17" hidden="1" x14ac:dyDescent="0.25">
      <c r="B114" s="20" t="s">
        <v>34</v>
      </c>
    </row>
    <row r="116" spans="2:17" ht="49.8" customHeight="1" x14ac:dyDescent="0.25">
      <c r="B116" s="79" t="s">
        <v>59</v>
      </c>
      <c r="C116" s="79"/>
      <c r="D116" s="79"/>
      <c r="E116" s="79"/>
      <c r="F116" s="79"/>
      <c r="G116" s="79"/>
      <c r="H116" s="79"/>
      <c r="I116" s="79"/>
      <c r="J116" s="79"/>
      <c r="K116" s="79"/>
      <c r="L116" s="79"/>
      <c r="M116" s="79"/>
      <c r="N116" s="79"/>
      <c r="O116" s="79"/>
      <c r="P116" s="79"/>
      <c r="Q116" s="79"/>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zoomScale="78" zoomScaleNormal="78" workbookViewId="0">
      <selection activeCell="K11" sqref="K11"/>
    </sheetView>
  </sheetViews>
  <sheetFormatPr defaultColWidth="9.109375" defaultRowHeight="13.8" x14ac:dyDescent="0.25"/>
  <cols>
    <col min="1" max="1" width="9.109375" style="20"/>
    <col min="2" max="2" width="5.88671875" style="20" customWidth="1"/>
    <col min="3" max="3" width="13.21875" style="20" customWidth="1"/>
    <col min="4" max="4" width="8.6640625" style="20" customWidth="1"/>
    <col min="5" max="5" width="16" style="20" customWidth="1"/>
    <col min="6" max="6" width="14" style="20" customWidth="1"/>
    <col min="7" max="7" width="16.77734375" style="20" customWidth="1"/>
    <col min="8" max="8" width="13.6640625" style="28" bestFit="1" customWidth="1"/>
    <col min="9" max="9" width="12.33203125" style="20" customWidth="1"/>
    <col min="10" max="10" width="10.77734375" style="20" customWidth="1"/>
    <col min="11" max="11" width="11.88671875" style="20" customWidth="1"/>
    <col min="12" max="12" width="31.77734375" style="20" customWidth="1"/>
    <col min="13" max="13" width="25.77734375" style="20" customWidth="1"/>
    <col min="14" max="14" width="14.6640625" style="20" customWidth="1"/>
    <col min="15" max="15" width="14.33203125" style="20" customWidth="1"/>
    <col min="16" max="16" width="16.21875" style="20" customWidth="1"/>
    <col min="17" max="17" width="17.109375" style="20" customWidth="1"/>
    <col min="18" max="16384" width="9.109375" style="20"/>
  </cols>
  <sheetData>
    <row r="2" spans="2:18" x14ac:dyDescent="0.25">
      <c r="B2" s="1" t="s">
        <v>58</v>
      </c>
      <c r="C2" s="2"/>
      <c r="D2" s="2"/>
      <c r="E2" s="2"/>
      <c r="F2" s="2"/>
      <c r="G2" s="2"/>
      <c r="H2" s="23"/>
      <c r="I2" s="2"/>
      <c r="J2" s="2"/>
      <c r="K2" s="2"/>
      <c r="L2" s="2"/>
      <c r="M2" s="2"/>
      <c r="N2" s="2"/>
    </row>
    <row r="3" spans="2:18" x14ac:dyDescent="0.25">
      <c r="B3" s="4" t="s">
        <v>0</v>
      </c>
      <c r="C3" s="5"/>
      <c r="D3" s="5"/>
      <c r="E3" s="5"/>
      <c r="F3" s="5"/>
      <c r="G3" s="5"/>
      <c r="H3" s="24"/>
      <c r="I3" s="5"/>
      <c r="J3" s="5"/>
      <c r="K3" s="5"/>
      <c r="L3" s="5"/>
      <c r="M3" s="5"/>
      <c r="N3" s="2"/>
    </row>
    <row r="4" spans="2:18" x14ac:dyDescent="0.25">
      <c r="B4" s="4" t="s">
        <v>1</v>
      </c>
      <c r="C4" s="6"/>
      <c r="D4" s="6"/>
      <c r="E4" s="6"/>
      <c r="F4" s="6"/>
      <c r="G4" s="6"/>
      <c r="H4" s="25"/>
      <c r="I4" s="6"/>
      <c r="J4" s="6"/>
      <c r="K4" s="6"/>
      <c r="L4" s="6"/>
      <c r="M4" s="6"/>
      <c r="N4" s="6"/>
    </row>
    <row r="5" spans="2:18" x14ac:dyDescent="0.25">
      <c r="B5" s="7"/>
      <c r="C5" s="7"/>
      <c r="D5" s="7"/>
      <c r="E5" s="7"/>
      <c r="F5" s="7"/>
      <c r="G5" s="7"/>
      <c r="H5" s="26"/>
      <c r="I5" s="7"/>
      <c r="J5" s="7"/>
      <c r="K5" s="7"/>
      <c r="L5" s="7"/>
      <c r="M5" s="7"/>
      <c r="N5" s="7"/>
    </row>
    <row r="6" spans="2:18" x14ac:dyDescent="0.25">
      <c r="B6" s="68" t="s">
        <v>2</v>
      </c>
      <c r="C6" s="68"/>
      <c r="D6" s="8"/>
      <c r="E6" s="7"/>
      <c r="F6" s="7"/>
      <c r="G6" s="7"/>
      <c r="H6" s="26"/>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58</v>
      </c>
      <c r="D10" s="11" t="s">
        <v>19</v>
      </c>
      <c r="E10" s="17">
        <f>K11*25%/3</f>
        <v>222750</v>
      </c>
      <c r="F10" s="17">
        <f>K14*25%/3</f>
        <v>0</v>
      </c>
      <c r="G10" s="17">
        <f>$K$17/9</f>
        <v>53333.333333333336</v>
      </c>
      <c r="H10" s="76" t="s">
        <v>65</v>
      </c>
      <c r="I10" s="13"/>
      <c r="J10" s="57">
        <v>4.3213356071635678</v>
      </c>
      <c r="K10" s="15" t="s">
        <v>40</v>
      </c>
      <c r="L10" s="70" t="s">
        <v>44</v>
      </c>
      <c r="M10" s="70" t="s">
        <v>46</v>
      </c>
      <c r="N10" s="21"/>
      <c r="O10" s="21"/>
      <c r="P10" s="21"/>
      <c r="Q10" s="21"/>
    </row>
    <row r="11" spans="2:18" x14ac:dyDescent="0.25">
      <c r="B11" s="64"/>
      <c r="C11" s="61"/>
      <c r="D11" s="11" t="s">
        <v>20</v>
      </c>
      <c r="E11" s="17">
        <f>K11*25%/3</f>
        <v>222750</v>
      </c>
      <c r="F11" s="17">
        <f>K14*25%/3</f>
        <v>0</v>
      </c>
      <c r="G11" s="17">
        <f t="shared" ref="G11:G21" si="0">$K$17/9</f>
        <v>53333.333333333336</v>
      </c>
      <c r="H11" s="77"/>
      <c r="I11" s="13"/>
      <c r="J11" s="58"/>
      <c r="K11" s="22">
        <v>2673000</v>
      </c>
      <c r="L11" s="71"/>
      <c r="M11" s="71"/>
      <c r="N11" s="21"/>
      <c r="O11" s="21"/>
      <c r="P11" s="21"/>
      <c r="Q11" s="21"/>
    </row>
    <row r="12" spans="2:18" x14ac:dyDescent="0.25">
      <c r="B12" s="64"/>
      <c r="C12" s="61"/>
      <c r="D12" s="11" t="s">
        <v>21</v>
      </c>
      <c r="E12" s="17">
        <f>K11*25%/3</f>
        <v>222750</v>
      </c>
      <c r="F12" s="17">
        <f>K14*25%/3</f>
        <v>0</v>
      </c>
      <c r="G12" s="17">
        <f t="shared" si="0"/>
        <v>53333.333333333336</v>
      </c>
      <c r="H12" s="77"/>
      <c r="I12" s="13"/>
      <c r="J12" s="58"/>
      <c r="K12" s="16"/>
      <c r="L12" s="71"/>
      <c r="M12" s="71"/>
      <c r="N12" s="21"/>
      <c r="O12" s="21"/>
      <c r="P12" s="21"/>
      <c r="Q12" s="21"/>
    </row>
    <row r="13" spans="2:18" x14ac:dyDescent="0.25">
      <c r="B13" s="64"/>
      <c r="C13" s="61"/>
      <c r="D13" s="11" t="s">
        <v>22</v>
      </c>
      <c r="E13" s="17">
        <f>K11*22%/3</f>
        <v>196020</v>
      </c>
      <c r="F13" s="17">
        <f>K14*22%/3</f>
        <v>0</v>
      </c>
      <c r="G13" s="17"/>
      <c r="H13" s="77"/>
      <c r="I13" s="13"/>
      <c r="J13" s="58"/>
      <c r="K13" s="16" t="s">
        <v>41</v>
      </c>
      <c r="L13" s="71"/>
      <c r="M13" s="71"/>
      <c r="N13" s="21"/>
      <c r="O13" s="21"/>
      <c r="P13" s="21"/>
      <c r="Q13" s="21"/>
    </row>
    <row r="14" spans="2:18" x14ac:dyDescent="0.25">
      <c r="B14" s="64"/>
      <c r="C14" s="61"/>
      <c r="D14" s="11" t="s">
        <v>23</v>
      </c>
      <c r="E14" s="17">
        <f>K11*22%/3</f>
        <v>196020</v>
      </c>
      <c r="F14" s="17">
        <f>K14*22%/3</f>
        <v>0</v>
      </c>
      <c r="G14" s="17"/>
      <c r="H14" s="77"/>
      <c r="I14" s="13"/>
      <c r="J14" s="58"/>
      <c r="K14" s="22">
        <v>0</v>
      </c>
      <c r="L14" s="71"/>
      <c r="M14" s="71"/>
      <c r="N14" s="21"/>
      <c r="O14" s="21"/>
      <c r="P14" s="21"/>
      <c r="Q14" s="21"/>
    </row>
    <row r="15" spans="2:18" x14ac:dyDescent="0.25">
      <c r="B15" s="64"/>
      <c r="C15" s="61"/>
      <c r="D15" s="11" t="s">
        <v>24</v>
      </c>
      <c r="E15" s="17">
        <f>K11*22%/3</f>
        <v>196020</v>
      </c>
      <c r="F15" s="17">
        <f>K14*22%/3</f>
        <v>0</v>
      </c>
      <c r="G15" s="17"/>
      <c r="H15" s="77"/>
      <c r="I15" s="12"/>
      <c r="J15" s="58"/>
      <c r="K15" s="16"/>
      <c r="L15" s="71"/>
      <c r="M15" s="71"/>
      <c r="N15" s="21"/>
      <c r="O15" s="21"/>
      <c r="P15" s="21"/>
      <c r="Q15" s="21"/>
      <c r="R15" s="21"/>
    </row>
    <row r="16" spans="2:18" x14ac:dyDescent="0.25">
      <c r="B16" s="64"/>
      <c r="C16" s="61"/>
      <c r="D16" s="11" t="s">
        <v>25</v>
      </c>
      <c r="E16" s="17">
        <f>K11*25%/3</f>
        <v>222750</v>
      </c>
      <c r="F16" s="17">
        <f>K14*25%/3</f>
        <v>0</v>
      </c>
      <c r="G16" s="17">
        <f t="shared" si="0"/>
        <v>53333.333333333336</v>
      </c>
      <c r="H16" s="77"/>
      <c r="I16" s="13"/>
      <c r="J16" s="58"/>
      <c r="K16" s="16" t="s">
        <v>42</v>
      </c>
      <c r="L16" s="71"/>
      <c r="M16" s="71"/>
      <c r="N16" s="21"/>
      <c r="O16" s="21"/>
      <c r="P16" s="21"/>
      <c r="Q16" s="21"/>
    </row>
    <row r="17" spans="2:17" x14ac:dyDescent="0.25">
      <c r="B17" s="64"/>
      <c r="C17" s="61"/>
      <c r="D17" s="11" t="s">
        <v>26</v>
      </c>
      <c r="E17" s="17">
        <f>K11*25%/3</f>
        <v>222750</v>
      </c>
      <c r="F17" s="17">
        <f>K14*25%/3</f>
        <v>0</v>
      </c>
      <c r="G17" s="17">
        <f t="shared" si="0"/>
        <v>53333.333333333336</v>
      </c>
      <c r="H17" s="77"/>
      <c r="I17" s="13"/>
      <c r="J17" s="58"/>
      <c r="K17" s="22">
        <v>480000</v>
      </c>
      <c r="L17" s="71"/>
      <c r="M17" s="71"/>
      <c r="N17" s="21"/>
      <c r="O17" s="21"/>
      <c r="P17" s="21"/>
      <c r="Q17" s="21"/>
    </row>
    <row r="18" spans="2:17" x14ac:dyDescent="0.25">
      <c r="B18" s="64"/>
      <c r="C18" s="61"/>
      <c r="D18" s="11" t="s">
        <v>27</v>
      </c>
      <c r="E18" s="17">
        <f>K11*25%/3</f>
        <v>222750</v>
      </c>
      <c r="F18" s="17">
        <f>K14*25%/3</f>
        <v>0</v>
      </c>
      <c r="G18" s="17">
        <f t="shared" si="0"/>
        <v>53333.333333333336</v>
      </c>
      <c r="H18" s="77"/>
      <c r="I18" s="13"/>
      <c r="J18" s="58"/>
      <c r="K18" s="21"/>
      <c r="L18" s="71"/>
      <c r="M18" s="71"/>
      <c r="N18" s="21"/>
      <c r="O18" s="21"/>
      <c r="P18" s="21"/>
      <c r="Q18" s="21"/>
    </row>
    <row r="19" spans="2:17" x14ac:dyDescent="0.25">
      <c r="B19" s="64"/>
      <c r="C19" s="61"/>
      <c r="D19" s="11" t="s">
        <v>28</v>
      </c>
      <c r="E19" s="17">
        <f>K11*28%/3</f>
        <v>249480.00000000003</v>
      </c>
      <c r="F19" s="17">
        <f>K14*28%/3</f>
        <v>0</v>
      </c>
      <c r="G19" s="17">
        <f t="shared" si="0"/>
        <v>53333.333333333336</v>
      </c>
      <c r="H19" s="77"/>
      <c r="I19" s="13"/>
      <c r="J19" s="58"/>
      <c r="K19" s="21"/>
      <c r="L19" s="71"/>
      <c r="M19" s="71"/>
      <c r="N19" s="21"/>
      <c r="O19" s="21"/>
      <c r="P19" s="21"/>
      <c r="Q19" s="21"/>
    </row>
    <row r="20" spans="2:17" x14ac:dyDescent="0.25">
      <c r="B20" s="64"/>
      <c r="C20" s="61"/>
      <c r="D20" s="11" t="s">
        <v>29</v>
      </c>
      <c r="E20" s="17">
        <f>K11*28%/3</f>
        <v>249480.00000000003</v>
      </c>
      <c r="F20" s="17">
        <f>K14*28%/3</f>
        <v>0</v>
      </c>
      <c r="G20" s="17">
        <f t="shared" si="0"/>
        <v>53333.333333333336</v>
      </c>
      <c r="H20" s="77"/>
      <c r="I20" s="13"/>
      <c r="J20" s="58"/>
      <c r="K20" s="21"/>
      <c r="L20" s="71"/>
      <c r="M20" s="71"/>
      <c r="N20" s="21"/>
      <c r="O20" s="21"/>
      <c r="P20" s="21"/>
      <c r="Q20" s="21"/>
    </row>
    <row r="21" spans="2:17" x14ac:dyDescent="0.25">
      <c r="B21" s="65"/>
      <c r="C21" s="62"/>
      <c r="D21" s="11" t="s">
        <v>30</v>
      </c>
      <c r="E21" s="17">
        <f>K11*28%/3</f>
        <v>249480.00000000003</v>
      </c>
      <c r="F21" s="17">
        <f>K14*28%/3</f>
        <v>0</v>
      </c>
      <c r="G21" s="17">
        <f t="shared" si="0"/>
        <v>53333.333333333336</v>
      </c>
      <c r="H21" s="78"/>
      <c r="I21" s="13"/>
      <c r="J21" s="59"/>
      <c r="K21" s="21"/>
      <c r="L21" s="72"/>
      <c r="M21" s="72"/>
      <c r="N21" s="21"/>
      <c r="O21" s="21"/>
      <c r="P21" s="21"/>
      <c r="Q21" s="21"/>
    </row>
    <row r="23" spans="2:17" x14ac:dyDescent="0.25">
      <c r="B23" s="20" t="s">
        <v>31</v>
      </c>
    </row>
    <row r="24" spans="2:17" x14ac:dyDescent="0.25">
      <c r="B24" s="20" t="s">
        <v>32</v>
      </c>
    </row>
    <row r="25" spans="2:17" x14ac:dyDescent="0.25">
      <c r="B25" s="20" t="s">
        <v>33</v>
      </c>
    </row>
    <row r="26" spans="2:17" x14ac:dyDescent="0.25">
      <c r="B26" s="20" t="s">
        <v>34</v>
      </c>
    </row>
    <row r="28" spans="2:17" x14ac:dyDescent="0.25">
      <c r="B28" s="68" t="s">
        <v>35</v>
      </c>
      <c r="C28" s="68"/>
      <c r="D28" s="8"/>
      <c r="E28" s="7"/>
      <c r="F28" s="7"/>
      <c r="G28" s="7"/>
      <c r="H28" s="26"/>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Bhusawal 6</v>
      </c>
      <c r="D32" s="11" t="s">
        <v>19</v>
      </c>
      <c r="E32" s="17">
        <f>K33*25%/3</f>
        <v>222750</v>
      </c>
      <c r="F32" s="17">
        <f>K36*25%/3</f>
        <v>0</v>
      </c>
      <c r="G32" s="17">
        <f>$K$39/9</f>
        <v>53333.333333333336</v>
      </c>
      <c r="H32" s="76" t="str">
        <f>H10</f>
        <v>WCL, MCL, Imported</v>
      </c>
      <c r="I32" s="13"/>
      <c r="J32" s="57">
        <v>4.5374023875217473</v>
      </c>
      <c r="K32" s="15" t="s">
        <v>40</v>
      </c>
      <c r="L32" s="70" t="s">
        <v>44</v>
      </c>
      <c r="M32" s="70" t="s">
        <v>46</v>
      </c>
      <c r="N32" s="21"/>
      <c r="O32" s="21"/>
      <c r="P32" s="21"/>
      <c r="Q32" s="21"/>
    </row>
    <row r="33" spans="2:17" x14ac:dyDescent="0.25">
      <c r="B33" s="64"/>
      <c r="C33" s="61"/>
      <c r="D33" s="11" t="s">
        <v>20</v>
      </c>
      <c r="E33" s="17">
        <f>K33*25%/3</f>
        <v>222750</v>
      </c>
      <c r="F33" s="17">
        <f>K36*25%/3</f>
        <v>0</v>
      </c>
      <c r="G33" s="17">
        <f t="shared" ref="G33:G43" si="1">$K$39/9</f>
        <v>53333.333333333336</v>
      </c>
      <c r="H33" s="77"/>
      <c r="I33" s="13"/>
      <c r="J33" s="58"/>
      <c r="K33" s="22">
        <v>2673000</v>
      </c>
      <c r="L33" s="71"/>
      <c r="M33" s="71"/>
      <c r="N33" s="21"/>
      <c r="O33" s="21"/>
      <c r="P33" s="21"/>
      <c r="Q33" s="21"/>
    </row>
    <row r="34" spans="2:17" x14ac:dyDescent="0.25">
      <c r="B34" s="64"/>
      <c r="C34" s="61"/>
      <c r="D34" s="11" t="s">
        <v>21</v>
      </c>
      <c r="E34" s="17">
        <f>K33*25%/3</f>
        <v>222750</v>
      </c>
      <c r="F34" s="17">
        <f>K36*25%/3</f>
        <v>0</v>
      </c>
      <c r="G34" s="17">
        <f t="shared" si="1"/>
        <v>53333.333333333336</v>
      </c>
      <c r="H34" s="77"/>
      <c r="I34" s="13"/>
      <c r="J34" s="58"/>
      <c r="K34" s="16"/>
      <c r="L34" s="71"/>
      <c r="M34" s="71"/>
      <c r="N34" s="21"/>
      <c r="O34" s="21"/>
      <c r="P34" s="21"/>
      <c r="Q34" s="21"/>
    </row>
    <row r="35" spans="2:17" x14ac:dyDescent="0.25">
      <c r="B35" s="64"/>
      <c r="C35" s="61"/>
      <c r="D35" s="11" t="s">
        <v>22</v>
      </c>
      <c r="E35" s="17">
        <f>K33*22%/3</f>
        <v>196020</v>
      </c>
      <c r="F35" s="17">
        <f>K36*22%/3</f>
        <v>0</v>
      </c>
      <c r="G35" s="17"/>
      <c r="H35" s="77"/>
      <c r="I35" s="13"/>
      <c r="J35" s="58"/>
      <c r="K35" s="16" t="s">
        <v>41</v>
      </c>
      <c r="L35" s="71"/>
      <c r="M35" s="71"/>
      <c r="N35" s="21"/>
      <c r="O35" s="21"/>
      <c r="P35" s="21"/>
      <c r="Q35" s="21"/>
    </row>
    <row r="36" spans="2:17" x14ac:dyDescent="0.25">
      <c r="B36" s="64"/>
      <c r="C36" s="61"/>
      <c r="D36" s="11" t="s">
        <v>23</v>
      </c>
      <c r="E36" s="17">
        <f>K33*22%/3</f>
        <v>196020</v>
      </c>
      <c r="F36" s="17">
        <f>K36*22%/3</f>
        <v>0</v>
      </c>
      <c r="G36" s="17"/>
      <c r="H36" s="77"/>
      <c r="I36" s="13"/>
      <c r="J36" s="58"/>
      <c r="K36" s="22">
        <v>0</v>
      </c>
      <c r="L36" s="71"/>
      <c r="M36" s="71"/>
      <c r="N36" s="21"/>
      <c r="O36" s="21"/>
      <c r="P36" s="21"/>
      <c r="Q36" s="21"/>
    </row>
    <row r="37" spans="2:17" x14ac:dyDescent="0.25">
      <c r="B37" s="64"/>
      <c r="C37" s="61"/>
      <c r="D37" s="11" t="s">
        <v>24</v>
      </c>
      <c r="E37" s="17">
        <f>K33*22%/3</f>
        <v>196020</v>
      </c>
      <c r="F37" s="17">
        <f>K36*22%/3</f>
        <v>0</v>
      </c>
      <c r="G37" s="17"/>
      <c r="H37" s="77"/>
      <c r="I37" s="13"/>
      <c r="J37" s="58"/>
      <c r="K37" s="16"/>
      <c r="L37" s="71"/>
      <c r="M37" s="71"/>
      <c r="N37" s="21"/>
      <c r="O37" s="21"/>
      <c r="P37" s="21"/>
      <c r="Q37" s="21"/>
    </row>
    <row r="38" spans="2:17" x14ac:dyDescent="0.25">
      <c r="B38" s="64"/>
      <c r="C38" s="61"/>
      <c r="D38" s="11" t="s">
        <v>25</v>
      </c>
      <c r="E38" s="17">
        <f>K33*25%/3</f>
        <v>222750</v>
      </c>
      <c r="F38" s="17">
        <f>K36*25%/3</f>
        <v>0</v>
      </c>
      <c r="G38" s="17">
        <f t="shared" si="1"/>
        <v>53333.333333333336</v>
      </c>
      <c r="H38" s="77"/>
      <c r="I38" s="13"/>
      <c r="J38" s="58"/>
      <c r="K38" s="16" t="s">
        <v>42</v>
      </c>
      <c r="L38" s="71"/>
      <c r="M38" s="71"/>
      <c r="N38" s="21"/>
      <c r="O38" s="21"/>
      <c r="P38" s="21"/>
      <c r="Q38" s="21"/>
    </row>
    <row r="39" spans="2:17" x14ac:dyDescent="0.25">
      <c r="B39" s="64"/>
      <c r="C39" s="61"/>
      <c r="D39" s="11" t="s">
        <v>26</v>
      </c>
      <c r="E39" s="17">
        <f>K33*25%/3</f>
        <v>222750</v>
      </c>
      <c r="F39" s="17">
        <f>K36*25%/3</f>
        <v>0</v>
      </c>
      <c r="G39" s="17">
        <f t="shared" si="1"/>
        <v>53333.333333333336</v>
      </c>
      <c r="H39" s="77"/>
      <c r="I39" s="13"/>
      <c r="J39" s="58"/>
      <c r="K39" s="22">
        <v>480000</v>
      </c>
      <c r="L39" s="71"/>
      <c r="M39" s="71"/>
      <c r="N39" s="21"/>
      <c r="O39" s="21"/>
      <c r="P39" s="21"/>
      <c r="Q39" s="21"/>
    </row>
    <row r="40" spans="2:17" x14ac:dyDescent="0.25">
      <c r="B40" s="64"/>
      <c r="C40" s="61"/>
      <c r="D40" s="11" t="s">
        <v>27</v>
      </c>
      <c r="E40" s="17">
        <f>K33*25%/3</f>
        <v>222750</v>
      </c>
      <c r="F40" s="17">
        <f>K36*25%/3</f>
        <v>0</v>
      </c>
      <c r="G40" s="17">
        <f t="shared" si="1"/>
        <v>53333.333333333336</v>
      </c>
      <c r="H40" s="77"/>
      <c r="I40" s="13"/>
      <c r="J40" s="58"/>
      <c r="K40" s="21"/>
      <c r="L40" s="71"/>
      <c r="M40" s="71"/>
      <c r="N40" s="21"/>
      <c r="O40" s="21"/>
      <c r="P40" s="21"/>
      <c r="Q40" s="21"/>
    </row>
    <row r="41" spans="2:17" x14ac:dyDescent="0.25">
      <c r="B41" s="64"/>
      <c r="C41" s="61"/>
      <c r="D41" s="11" t="s">
        <v>28</v>
      </c>
      <c r="E41" s="17">
        <f>K33*28%/3</f>
        <v>249480.00000000003</v>
      </c>
      <c r="F41" s="17">
        <f>K36*28%/3</f>
        <v>0</v>
      </c>
      <c r="G41" s="17">
        <f t="shared" si="1"/>
        <v>53333.333333333336</v>
      </c>
      <c r="H41" s="77"/>
      <c r="I41" s="13"/>
      <c r="J41" s="58"/>
      <c r="K41" s="21"/>
      <c r="L41" s="71"/>
      <c r="M41" s="71"/>
      <c r="N41" s="21"/>
      <c r="O41" s="21"/>
      <c r="P41" s="21"/>
      <c r="Q41" s="21"/>
    </row>
    <row r="42" spans="2:17" x14ac:dyDescent="0.25">
      <c r="B42" s="64"/>
      <c r="C42" s="61"/>
      <c r="D42" s="11" t="s">
        <v>29</v>
      </c>
      <c r="E42" s="17">
        <f>K33*28%/3</f>
        <v>249480.00000000003</v>
      </c>
      <c r="F42" s="17">
        <f>K36*28%/3</f>
        <v>0</v>
      </c>
      <c r="G42" s="17">
        <f t="shared" si="1"/>
        <v>53333.333333333336</v>
      </c>
      <c r="H42" s="77"/>
      <c r="I42" s="13"/>
      <c r="J42" s="58"/>
      <c r="K42" s="21"/>
      <c r="L42" s="71"/>
      <c r="M42" s="71"/>
      <c r="N42" s="21"/>
      <c r="O42" s="21"/>
      <c r="P42" s="21"/>
      <c r="Q42" s="21"/>
    </row>
    <row r="43" spans="2:17" x14ac:dyDescent="0.25">
      <c r="B43" s="65"/>
      <c r="C43" s="62"/>
      <c r="D43" s="11" t="s">
        <v>30</v>
      </c>
      <c r="E43" s="17">
        <f>K33*28%/3</f>
        <v>249480.00000000003</v>
      </c>
      <c r="F43" s="17">
        <f>K36*28%/3</f>
        <v>0</v>
      </c>
      <c r="G43" s="17">
        <f t="shared" si="1"/>
        <v>53333.333333333336</v>
      </c>
      <c r="H43" s="78"/>
      <c r="I43" s="13"/>
      <c r="J43" s="59"/>
      <c r="K43" s="21"/>
      <c r="L43" s="72"/>
      <c r="M43" s="72"/>
      <c r="N43" s="21"/>
      <c r="O43" s="21"/>
      <c r="P43" s="21"/>
      <c r="Q43" s="21"/>
    </row>
    <row r="45" spans="2:17" hidden="1" x14ac:dyDescent="0.25">
      <c r="B45" s="20" t="s">
        <v>31</v>
      </c>
    </row>
    <row r="46" spans="2:17" hidden="1" x14ac:dyDescent="0.25">
      <c r="B46" s="20" t="s">
        <v>32</v>
      </c>
    </row>
    <row r="47" spans="2:17" hidden="1" x14ac:dyDescent="0.25">
      <c r="B47" s="20" t="s">
        <v>33</v>
      </c>
    </row>
    <row r="48" spans="2:17" hidden="1" x14ac:dyDescent="0.25">
      <c r="B48" s="20" t="s">
        <v>34</v>
      </c>
    </row>
    <row r="50" spans="2:17" x14ac:dyDescent="0.25">
      <c r="B50" s="68" t="s">
        <v>36</v>
      </c>
      <c r="C50" s="68"/>
      <c r="D50" s="8"/>
      <c r="E50" s="7"/>
      <c r="F50" s="7"/>
      <c r="G50" s="7"/>
      <c r="H50" s="26"/>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Bhusawal 6</v>
      </c>
      <c r="D54" s="11" t="s">
        <v>19</v>
      </c>
      <c r="E54" s="17">
        <f>K55*25%/3</f>
        <v>222750</v>
      </c>
      <c r="F54" s="17">
        <f>K58*25%/3</f>
        <v>0</v>
      </c>
      <c r="G54" s="17">
        <f>$K$61/9</f>
        <v>53333.333333333336</v>
      </c>
      <c r="H54" s="76" t="str">
        <f>H32</f>
        <v>WCL, MCL, Imported</v>
      </c>
      <c r="I54" s="13"/>
      <c r="J54" s="57">
        <v>4.76424308233321</v>
      </c>
      <c r="K54" s="15" t="s">
        <v>40</v>
      </c>
      <c r="L54" s="70" t="s">
        <v>44</v>
      </c>
      <c r="M54" s="70" t="s">
        <v>46</v>
      </c>
      <c r="N54" s="21"/>
      <c r="O54" s="21"/>
      <c r="P54" s="21"/>
      <c r="Q54" s="21"/>
    </row>
    <row r="55" spans="2:17" x14ac:dyDescent="0.25">
      <c r="B55" s="64"/>
      <c r="C55" s="61"/>
      <c r="D55" s="11" t="s">
        <v>20</v>
      </c>
      <c r="E55" s="17">
        <f>K55*25%/3</f>
        <v>222750</v>
      </c>
      <c r="F55" s="17">
        <f>K58*25%/3</f>
        <v>0</v>
      </c>
      <c r="G55" s="17">
        <f t="shared" ref="G55:G65" si="2">$K$61/9</f>
        <v>53333.333333333336</v>
      </c>
      <c r="H55" s="77"/>
      <c r="I55" s="13"/>
      <c r="J55" s="58"/>
      <c r="K55" s="22">
        <v>2673000</v>
      </c>
      <c r="L55" s="71"/>
      <c r="M55" s="71"/>
      <c r="N55" s="21"/>
      <c r="O55" s="21"/>
      <c r="P55" s="21"/>
      <c r="Q55" s="21"/>
    </row>
    <row r="56" spans="2:17" x14ac:dyDescent="0.25">
      <c r="B56" s="64"/>
      <c r="C56" s="61"/>
      <c r="D56" s="11" t="s">
        <v>21</v>
      </c>
      <c r="E56" s="17">
        <f>K55*25%/3</f>
        <v>222750</v>
      </c>
      <c r="F56" s="17">
        <f>K58*25%/3</f>
        <v>0</v>
      </c>
      <c r="G56" s="17">
        <f t="shared" si="2"/>
        <v>53333.333333333336</v>
      </c>
      <c r="H56" s="77"/>
      <c r="I56" s="13"/>
      <c r="J56" s="58"/>
      <c r="K56" s="16"/>
      <c r="L56" s="71"/>
      <c r="M56" s="71"/>
      <c r="N56" s="21"/>
      <c r="O56" s="21"/>
      <c r="P56" s="21"/>
      <c r="Q56" s="21"/>
    </row>
    <row r="57" spans="2:17" x14ac:dyDescent="0.25">
      <c r="B57" s="64"/>
      <c r="C57" s="61"/>
      <c r="D57" s="11" t="s">
        <v>22</v>
      </c>
      <c r="E57" s="17">
        <f>K55*22%/3</f>
        <v>196020</v>
      </c>
      <c r="F57" s="17">
        <f>K58*22%/3</f>
        <v>0</v>
      </c>
      <c r="G57" s="17"/>
      <c r="H57" s="77"/>
      <c r="I57" s="13"/>
      <c r="J57" s="58"/>
      <c r="K57" s="16" t="s">
        <v>41</v>
      </c>
      <c r="L57" s="71"/>
      <c r="M57" s="71"/>
      <c r="N57" s="21"/>
      <c r="O57" s="21"/>
      <c r="P57" s="21"/>
      <c r="Q57" s="21"/>
    </row>
    <row r="58" spans="2:17" x14ac:dyDescent="0.25">
      <c r="B58" s="64"/>
      <c r="C58" s="61"/>
      <c r="D58" s="11" t="s">
        <v>23</v>
      </c>
      <c r="E58" s="17">
        <f>K55*22%/3</f>
        <v>196020</v>
      </c>
      <c r="F58" s="17">
        <f>K58*22%/3</f>
        <v>0</v>
      </c>
      <c r="G58" s="17"/>
      <c r="H58" s="77"/>
      <c r="I58" s="13"/>
      <c r="J58" s="58"/>
      <c r="K58" s="22">
        <v>0</v>
      </c>
      <c r="L58" s="71"/>
      <c r="M58" s="71"/>
      <c r="N58" s="21"/>
      <c r="O58" s="21"/>
      <c r="P58" s="21"/>
      <c r="Q58" s="21"/>
    </row>
    <row r="59" spans="2:17" x14ac:dyDescent="0.25">
      <c r="B59" s="64"/>
      <c r="C59" s="61"/>
      <c r="D59" s="11" t="s">
        <v>24</v>
      </c>
      <c r="E59" s="17">
        <f>K55*22%/3</f>
        <v>196020</v>
      </c>
      <c r="F59" s="17">
        <f>K58*22%/3</f>
        <v>0</v>
      </c>
      <c r="G59" s="17"/>
      <c r="H59" s="77"/>
      <c r="I59" s="13"/>
      <c r="J59" s="58"/>
      <c r="K59" s="16"/>
      <c r="L59" s="71"/>
      <c r="M59" s="71"/>
      <c r="N59" s="21"/>
      <c r="O59" s="21"/>
      <c r="P59" s="21"/>
      <c r="Q59" s="21"/>
    </row>
    <row r="60" spans="2:17" x14ac:dyDescent="0.25">
      <c r="B60" s="64"/>
      <c r="C60" s="61"/>
      <c r="D60" s="11" t="s">
        <v>25</v>
      </c>
      <c r="E60" s="17">
        <f>K55*25%/3</f>
        <v>222750</v>
      </c>
      <c r="F60" s="17">
        <f>K58*25%/3</f>
        <v>0</v>
      </c>
      <c r="G60" s="17">
        <f t="shared" si="2"/>
        <v>53333.333333333336</v>
      </c>
      <c r="H60" s="77"/>
      <c r="I60" s="13"/>
      <c r="J60" s="58"/>
      <c r="K60" s="16" t="s">
        <v>42</v>
      </c>
      <c r="L60" s="71"/>
      <c r="M60" s="71"/>
      <c r="N60" s="21"/>
      <c r="O60" s="21"/>
      <c r="P60" s="21"/>
      <c r="Q60" s="21"/>
    </row>
    <row r="61" spans="2:17" x14ac:dyDescent="0.25">
      <c r="B61" s="64"/>
      <c r="C61" s="61"/>
      <c r="D61" s="11" t="s">
        <v>26</v>
      </c>
      <c r="E61" s="17">
        <f>K55*25%/3</f>
        <v>222750</v>
      </c>
      <c r="F61" s="17">
        <f>K58*25%/3</f>
        <v>0</v>
      </c>
      <c r="G61" s="17">
        <f t="shared" si="2"/>
        <v>53333.333333333336</v>
      </c>
      <c r="H61" s="77"/>
      <c r="I61" s="13"/>
      <c r="J61" s="58"/>
      <c r="K61" s="22">
        <v>480000</v>
      </c>
      <c r="L61" s="71"/>
      <c r="M61" s="71"/>
      <c r="N61" s="21"/>
      <c r="O61" s="21"/>
      <c r="P61" s="21"/>
      <c r="Q61" s="21"/>
    </row>
    <row r="62" spans="2:17" x14ac:dyDescent="0.25">
      <c r="B62" s="64"/>
      <c r="C62" s="61"/>
      <c r="D62" s="11" t="s">
        <v>27</v>
      </c>
      <c r="E62" s="17">
        <f>K55*25%/3</f>
        <v>222750</v>
      </c>
      <c r="F62" s="17">
        <f>K58*25%/3</f>
        <v>0</v>
      </c>
      <c r="G62" s="17">
        <f t="shared" si="2"/>
        <v>53333.333333333336</v>
      </c>
      <c r="H62" s="77"/>
      <c r="I62" s="13"/>
      <c r="J62" s="58"/>
      <c r="K62" s="21"/>
      <c r="L62" s="71"/>
      <c r="M62" s="71"/>
      <c r="N62" s="21"/>
      <c r="O62" s="21"/>
      <c r="P62" s="21"/>
      <c r="Q62" s="21"/>
    </row>
    <row r="63" spans="2:17" x14ac:dyDescent="0.25">
      <c r="B63" s="64"/>
      <c r="C63" s="61"/>
      <c r="D63" s="11" t="s">
        <v>28</v>
      </c>
      <c r="E63" s="17">
        <f>K55*28%/3</f>
        <v>249480.00000000003</v>
      </c>
      <c r="F63" s="17">
        <f>K58*28%/3</f>
        <v>0</v>
      </c>
      <c r="G63" s="17">
        <f t="shared" si="2"/>
        <v>53333.333333333336</v>
      </c>
      <c r="H63" s="77"/>
      <c r="I63" s="13"/>
      <c r="J63" s="58"/>
      <c r="K63" s="21"/>
      <c r="L63" s="71"/>
      <c r="M63" s="71"/>
      <c r="N63" s="21"/>
      <c r="O63" s="21"/>
      <c r="P63" s="21"/>
      <c r="Q63" s="21"/>
    </row>
    <row r="64" spans="2:17" x14ac:dyDescent="0.25">
      <c r="B64" s="64"/>
      <c r="C64" s="61"/>
      <c r="D64" s="11" t="s">
        <v>29</v>
      </c>
      <c r="E64" s="17">
        <f>K55*28%/3</f>
        <v>249480.00000000003</v>
      </c>
      <c r="F64" s="17">
        <f>K58*28%/3</f>
        <v>0</v>
      </c>
      <c r="G64" s="17">
        <f t="shared" si="2"/>
        <v>53333.333333333336</v>
      </c>
      <c r="H64" s="77"/>
      <c r="I64" s="13"/>
      <c r="J64" s="58"/>
      <c r="K64" s="21"/>
      <c r="L64" s="71"/>
      <c r="M64" s="71"/>
      <c r="N64" s="21"/>
      <c r="O64" s="21"/>
      <c r="P64" s="21"/>
      <c r="Q64" s="21"/>
    </row>
    <row r="65" spans="2:17" x14ac:dyDescent="0.25">
      <c r="B65" s="65"/>
      <c r="C65" s="62"/>
      <c r="D65" s="11" t="s">
        <v>30</v>
      </c>
      <c r="E65" s="17">
        <f>K55*28%/3</f>
        <v>249480.00000000003</v>
      </c>
      <c r="F65" s="17">
        <f>K58*28%/3</f>
        <v>0</v>
      </c>
      <c r="G65" s="17">
        <f t="shared" si="2"/>
        <v>53333.333333333336</v>
      </c>
      <c r="H65" s="78"/>
      <c r="I65" s="13"/>
      <c r="J65" s="59"/>
      <c r="K65" s="21"/>
      <c r="L65" s="72"/>
      <c r="M65" s="72"/>
      <c r="N65" s="21"/>
      <c r="O65" s="21"/>
      <c r="P65" s="21"/>
      <c r="Q65" s="21"/>
    </row>
    <row r="67" spans="2:17" hidden="1" x14ac:dyDescent="0.25">
      <c r="B67" s="20" t="s">
        <v>31</v>
      </c>
    </row>
    <row r="68" spans="2:17" hidden="1" x14ac:dyDescent="0.25">
      <c r="B68" s="20" t="s">
        <v>32</v>
      </c>
    </row>
    <row r="69" spans="2:17" hidden="1" x14ac:dyDescent="0.25">
      <c r="B69" s="20" t="s">
        <v>33</v>
      </c>
    </row>
    <row r="70" spans="2:17" hidden="1" x14ac:dyDescent="0.25">
      <c r="B70" s="20" t="s">
        <v>34</v>
      </c>
    </row>
    <row r="72" spans="2:17" x14ac:dyDescent="0.25">
      <c r="B72" s="68" t="s">
        <v>37</v>
      </c>
      <c r="C72" s="68"/>
      <c r="D72" s="8"/>
      <c r="E72" s="7"/>
      <c r="F72" s="7"/>
      <c r="G72" s="7"/>
      <c r="H72" s="26"/>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Bhusawal 6</v>
      </c>
      <c r="D76" s="11" t="s">
        <v>19</v>
      </c>
      <c r="E76" s="17">
        <f>K77*25%/3</f>
        <v>222750</v>
      </c>
      <c r="F76" s="17">
        <f>K80*25%/3</f>
        <v>0</v>
      </c>
      <c r="G76" s="17">
        <f>$K$83/9</f>
        <v>53333.333333333336</v>
      </c>
      <c r="H76" s="76" t="str">
        <f>H54</f>
        <v>WCL, MCL, Imported</v>
      </c>
      <c r="I76" s="13"/>
      <c r="J76" s="57">
        <v>5.0024861322427263</v>
      </c>
      <c r="K76" s="15" t="s">
        <v>40</v>
      </c>
      <c r="L76" s="70" t="s">
        <v>44</v>
      </c>
      <c r="M76" s="70" t="s">
        <v>46</v>
      </c>
      <c r="N76" s="21"/>
      <c r="O76" s="21"/>
      <c r="P76" s="21"/>
      <c r="Q76" s="21"/>
    </row>
    <row r="77" spans="2:17" x14ac:dyDescent="0.25">
      <c r="B77" s="64"/>
      <c r="C77" s="61"/>
      <c r="D77" s="11" t="s">
        <v>20</v>
      </c>
      <c r="E77" s="17">
        <f>K77*25%/3</f>
        <v>222750</v>
      </c>
      <c r="F77" s="17">
        <f>K80*25%/3</f>
        <v>0</v>
      </c>
      <c r="G77" s="17">
        <f t="shared" ref="G77:G87" si="3">$K$83/9</f>
        <v>53333.333333333336</v>
      </c>
      <c r="H77" s="77"/>
      <c r="I77" s="13"/>
      <c r="J77" s="58"/>
      <c r="K77" s="22">
        <v>2673000</v>
      </c>
      <c r="L77" s="71"/>
      <c r="M77" s="71"/>
      <c r="N77" s="21"/>
      <c r="O77" s="21"/>
      <c r="P77" s="21"/>
      <c r="Q77" s="21"/>
    </row>
    <row r="78" spans="2:17" x14ac:dyDescent="0.25">
      <c r="B78" s="64"/>
      <c r="C78" s="61"/>
      <c r="D78" s="11" t="s">
        <v>21</v>
      </c>
      <c r="E78" s="17">
        <f>K77*25%/3</f>
        <v>222750</v>
      </c>
      <c r="F78" s="17">
        <f>K80*25%/3</f>
        <v>0</v>
      </c>
      <c r="G78" s="17">
        <f t="shared" si="3"/>
        <v>53333.333333333336</v>
      </c>
      <c r="H78" s="77"/>
      <c r="I78" s="13"/>
      <c r="J78" s="58"/>
      <c r="K78" s="16"/>
      <c r="L78" s="71"/>
      <c r="M78" s="71"/>
      <c r="N78" s="21"/>
      <c r="O78" s="21"/>
      <c r="P78" s="21"/>
      <c r="Q78" s="21"/>
    </row>
    <row r="79" spans="2:17" x14ac:dyDescent="0.25">
      <c r="B79" s="64"/>
      <c r="C79" s="61"/>
      <c r="D79" s="11" t="s">
        <v>22</v>
      </c>
      <c r="E79" s="17">
        <f>K77*22%/3</f>
        <v>196020</v>
      </c>
      <c r="F79" s="17">
        <f>K80*22%/3</f>
        <v>0</v>
      </c>
      <c r="G79" s="17"/>
      <c r="H79" s="77"/>
      <c r="I79" s="13"/>
      <c r="J79" s="58"/>
      <c r="K79" s="16" t="s">
        <v>41</v>
      </c>
      <c r="L79" s="71"/>
      <c r="M79" s="71"/>
      <c r="N79" s="21"/>
      <c r="O79" s="21"/>
      <c r="P79" s="21"/>
      <c r="Q79" s="21"/>
    </row>
    <row r="80" spans="2:17" x14ac:dyDescent="0.25">
      <c r="B80" s="64"/>
      <c r="C80" s="61"/>
      <c r="D80" s="11" t="s">
        <v>23</v>
      </c>
      <c r="E80" s="17">
        <f>K77*22%/3</f>
        <v>196020</v>
      </c>
      <c r="F80" s="17">
        <f>K80*22%/3</f>
        <v>0</v>
      </c>
      <c r="G80" s="17"/>
      <c r="H80" s="77"/>
      <c r="I80" s="13"/>
      <c r="J80" s="58"/>
      <c r="K80" s="22">
        <v>0</v>
      </c>
      <c r="L80" s="71"/>
      <c r="M80" s="71"/>
      <c r="N80" s="21"/>
      <c r="O80" s="21"/>
      <c r="P80" s="21"/>
      <c r="Q80" s="21"/>
    </row>
    <row r="81" spans="2:17" x14ac:dyDescent="0.25">
      <c r="B81" s="64"/>
      <c r="C81" s="61"/>
      <c r="D81" s="11" t="s">
        <v>24</v>
      </c>
      <c r="E81" s="17">
        <f>K77*22%/3</f>
        <v>196020</v>
      </c>
      <c r="F81" s="17">
        <f>K80*22%/3</f>
        <v>0</v>
      </c>
      <c r="G81" s="17"/>
      <c r="H81" s="77"/>
      <c r="I81" s="13"/>
      <c r="J81" s="58"/>
      <c r="K81" s="16"/>
      <c r="L81" s="71"/>
      <c r="M81" s="71"/>
      <c r="N81" s="21"/>
      <c r="O81" s="21"/>
      <c r="P81" s="21"/>
      <c r="Q81" s="21"/>
    </row>
    <row r="82" spans="2:17" x14ac:dyDescent="0.25">
      <c r="B82" s="64"/>
      <c r="C82" s="61"/>
      <c r="D82" s="11" t="s">
        <v>25</v>
      </c>
      <c r="E82" s="17">
        <f>K77*25%/3</f>
        <v>222750</v>
      </c>
      <c r="F82" s="17">
        <f>K80*25%/3</f>
        <v>0</v>
      </c>
      <c r="G82" s="17">
        <f t="shared" si="3"/>
        <v>53333.333333333336</v>
      </c>
      <c r="H82" s="77"/>
      <c r="I82" s="13"/>
      <c r="J82" s="58"/>
      <c r="K82" s="16" t="s">
        <v>42</v>
      </c>
      <c r="L82" s="71"/>
      <c r="M82" s="71"/>
      <c r="N82" s="21"/>
      <c r="O82" s="21"/>
      <c r="P82" s="21"/>
      <c r="Q82" s="21"/>
    </row>
    <row r="83" spans="2:17" x14ac:dyDescent="0.25">
      <c r="B83" s="64"/>
      <c r="C83" s="61"/>
      <c r="D83" s="11" t="s">
        <v>26</v>
      </c>
      <c r="E83" s="17">
        <f>K77*25%/3</f>
        <v>222750</v>
      </c>
      <c r="F83" s="17">
        <f>K80*25%/3</f>
        <v>0</v>
      </c>
      <c r="G83" s="17">
        <f t="shared" si="3"/>
        <v>53333.333333333336</v>
      </c>
      <c r="H83" s="77"/>
      <c r="I83" s="13"/>
      <c r="J83" s="58"/>
      <c r="K83" s="22">
        <v>480000</v>
      </c>
      <c r="L83" s="71"/>
      <c r="M83" s="71"/>
      <c r="N83" s="21"/>
      <c r="O83" s="21"/>
      <c r="P83" s="21"/>
      <c r="Q83" s="21"/>
    </row>
    <row r="84" spans="2:17" x14ac:dyDescent="0.25">
      <c r="B84" s="64"/>
      <c r="C84" s="61"/>
      <c r="D84" s="11" t="s">
        <v>27</v>
      </c>
      <c r="E84" s="17">
        <f>K77*25%/3</f>
        <v>222750</v>
      </c>
      <c r="F84" s="17">
        <f>K80*25%/3</f>
        <v>0</v>
      </c>
      <c r="G84" s="17">
        <f t="shared" si="3"/>
        <v>53333.333333333336</v>
      </c>
      <c r="H84" s="77"/>
      <c r="I84" s="13"/>
      <c r="J84" s="58"/>
      <c r="K84" s="21"/>
      <c r="L84" s="71"/>
      <c r="M84" s="71"/>
      <c r="N84" s="21"/>
      <c r="O84" s="21"/>
      <c r="P84" s="21"/>
      <c r="Q84" s="21"/>
    </row>
    <row r="85" spans="2:17" x14ac:dyDescent="0.25">
      <c r="B85" s="64"/>
      <c r="C85" s="61"/>
      <c r="D85" s="11" t="s">
        <v>28</v>
      </c>
      <c r="E85" s="17">
        <f>K77*28%/3</f>
        <v>249480.00000000003</v>
      </c>
      <c r="F85" s="17">
        <f>K80*28%/3</f>
        <v>0</v>
      </c>
      <c r="G85" s="17">
        <f t="shared" si="3"/>
        <v>53333.333333333336</v>
      </c>
      <c r="H85" s="77"/>
      <c r="I85" s="13"/>
      <c r="J85" s="58"/>
      <c r="K85" s="21"/>
      <c r="L85" s="71"/>
      <c r="M85" s="71"/>
      <c r="N85" s="21"/>
      <c r="O85" s="21"/>
      <c r="P85" s="21"/>
      <c r="Q85" s="21"/>
    </row>
    <row r="86" spans="2:17" x14ac:dyDescent="0.25">
      <c r="B86" s="64"/>
      <c r="C86" s="61"/>
      <c r="D86" s="11" t="s">
        <v>29</v>
      </c>
      <c r="E86" s="17">
        <f>K77*28%/3</f>
        <v>249480.00000000003</v>
      </c>
      <c r="F86" s="17">
        <f>K80*28%/3</f>
        <v>0</v>
      </c>
      <c r="G86" s="17">
        <f t="shared" si="3"/>
        <v>53333.333333333336</v>
      </c>
      <c r="H86" s="77"/>
      <c r="I86" s="13"/>
      <c r="J86" s="58"/>
      <c r="K86" s="21"/>
      <c r="L86" s="71"/>
      <c r="M86" s="71"/>
      <c r="N86" s="21"/>
      <c r="O86" s="21"/>
      <c r="P86" s="21"/>
      <c r="Q86" s="21"/>
    </row>
    <row r="87" spans="2:17" x14ac:dyDescent="0.25">
      <c r="B87" s="65"/>
      <c r="C87" s="62"/>
      <c r="D87" s="11" t="s">
        <v>30</v>
      </c>
      <c r="E87" s="17">
        <f>K77*28%/3</f>
        <v>249480.00000000003</v>
      </c>
      <c r="F87" s="17">
        <f>K80*28%/3</f>
        <v>0</v>
      </c>
      <c r="G87" s="17">
        <f t="shared" si="3"/>
        <v>53333.333333333336</v>
      </c>
      <c r="H87" s="78"/>
      <c r="I87" s="13"/>
      <c r="J87" s="59"/>
      <c r="K87" s="21"/>
      <c r="L87" s="72"/>
      <c r="M87" s="72"/>
      <c r="N87" s="21"/>
      <c r="O87" s="21"/>
      <c r="P87" s="21"/>
      <c r="Q87" s="21"/>
    </row>
    <row r="89" spans="2:17" hidden="1" x14ac:dyDescent="0.25">
      <c r="B89" s="20" t="s">
        <v>31</v>
      </c>
    </row>
    <row r="90" spans="2:17" hidden="1" x14ac:dyDescent="0.25">
      <c r="B90" s="20" t="s">
        <v>32</v>
      </c>
    </row>
    <row r="91" spans="2:17" hidden="1" x14ac:dyDescent="0.25">
      <c r="B91" s="20" t="s">
        <v>33</v>
      </c>
    </row>
    <row r="92" spans="2:17" hidden="1" x14ac:dyDescent="0.25">
      <c r="B92" s="20" t="s">
        <v>34</v>
      </c>
    </row>
    <row r="94" spans="2:17" x14ac:dyDescent="0.25">
      <c r="B94" s="68" t="s">
        <v>38</v>
      </c>
      <c r="C94" s="68"/>
      <c r="D94" s="8"/>
      <c r="E94" s="7"/>
      <c r="F94" s="7"/>
      <c r="G94" s="7"/>
      <c r="H94" s="26"/>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Bhusawal 6</v>
      </c>
      <c r="D98" s="11" t="s">
        <v>19</v>
      </c>
      <c r="E98" s="17">
        <f>K99*25%/3</f>
        <v>222750</v>
      </c>
      <c r="F98" s="17">
        <f>K102*25%/3</f>
        <v>0</v>
      </c>
      <c r="G98" s="17">
        <f>$K$105/9</f>
        <v>53333.333333333336</v>
      </c>
      <c r="H98" s="76" t="str">
        <f>H76</f>
        <v>WCL, MCL, Imported</v>
      </c>
      <c r="I98" s="13"/>
      <c r="J98" s="57">
        <v>5.2526104388548616</v>
      </c>
      <c r="K98" s="15" t="s">
        <v>40</v>
      </c>
      <c r="L98" s="70" t="s">
        <v>44</v>
      </c>
      <c r="M98" s="70" t="s">
        <v>46</v>
      </c>
      <c r="N98" s="21"/>
      <c r="O98" s="21"/>
      <c r="P98" s="21"/>
      <c r="Q98" s="21"/>
    </row>
    <row r="99" spans="2:17" x14ac:dyDescent="0.25">
      <c r="B99" s="64"/>
      <c r="C99" s="61"/>
      <c r="D99" s="11" t="s">
        <v>20</v>
      </c>
      <c r="E99" s="17">
        <f>K99*25%/3</f>
        <v>222750</v>
      </c>
      <c r="F99" s="17">
        <f>K102*25%/3</f>
        <v>0</v>
      </c>
      <c r="G99" s="17">
        <f t="shared" ref="G99:G109" si="4">$K$105/9</f>
        <v>53333.333333333336</v>
      </c>
      <c r="H99" s="77"/>
      <c r="I99" s="13"/>
      <c r="J99" s="58"/>
      <c r="K99" s="22">
        <v>2673000</v>
      </c>
      <c r="L99" s="71"/>
      <c r="M99" s="71"/>
      <c r="N99" s="21"/>
      <c r="O99" s="21"/>
      <c r="P99" s="21"/>
      <c r="Q99" s="21"/>
    </row>
    <row r="100" spans="2:17" x14ac:dyDescent="0.25">
      <c r="B100" s="64"/>
      <c r="C100" s="61"/>
      <c r="D100" s="11" t="s">
        <v>21</v>
      </c>
      <c r="E100" s="17">
        <f>K99*25%/3</f>
        <v>222750</v>
      </c>
      <c r="F100" s="17">
        <f>K102*25%/3</f>
        <v>0</v>
      </c>
      <c r="G100" s="17">
        <f t="shared" si="4"/>
        <v>53333.333333333336</v>
      </c>
      <c r="H100" s="77"/>
      <c r="I100" s="13"/>
      <c r="J100" s="58"/>
      <c r="K100" s="16"/>
      <c r="L100" s="71"/>
      <c r="M100" s="71"/>
      <c r="N100" s="21"/>
      <c r="O100" s="21"/>
      <c r="P100" s="21"/>
      <c r="Q100" s="21"/>
    </row>
    <row r="101" spans="2:17" x14ac:dyDescent="0.25">
      <c r="B101" s="64"/>
      <c r="C101" s="61"/>
      <c r="D101" s="11" t="s">
        <v>22</v>
      </c>
      <c r="E101" s="17">
        <f>K99*22%/3</f>
        <v>196020</v>
      </c>
      <c r="F101" s="17">
        <f>K102*22%/3</f>
        <v>0</v>
      </c>
      <c r="G101" s="17"/>
      <c r="H101" s="77"/>
      <c r="I101" s="13"/>
      <c r="J101" s="58"/>
      <c r="K101" s="16" t="s">
        <v>41</v>
      </c>
      <c r="L101" s="71"/>
      <c r="M101" s="71"/>
      <c r="N101" s="21"/>
      <c r="O101" s="21"/>
      <c r="P101" s="21"/>
      <c r="Q101" s="21"/>
    </row>
    <row r="102" spans="2:17" x14ac:dyDescent="0.25">
      <c r="B102" s="64"/>
      <c r="C102" s="61"/>
      <c r="D102" s="11" t="s">
        <v>23</v>
      </c>
      <c r="E102" s="17">
        <f>K99*22%/3</f>
        <v>196020</v>
      </c>
      <c r="F102" s="17">
        <f>K102*22%/3</f>
        <v>0</v>
      </c>
      <c r="G102" s="17"/>
      <c r="H102" s="77"/>
      <c r="I102" s="13"/>
      <c r="J102" s="58"/>
      <c r="K102" s="22">
        <v>0</v>
      </c>
      <c r="L102" s="71"/>
      <c r="M102" s="71"/>
      <c r="N102" s="21"/>
      <c r="O102" s="21"/>
      <c r="P102" s="21"/>
      <c r="Q102" s="21"/>
    </row>
    <row r="103" spans="2:17" x14ac:dyDescent="0.25">
      <c r="B103" s="64"/>
      <c r="C103" s="61"/>
      <c r="D103" s="11" t="s">
        <v>24</v>
      </c>
      <c r="E103" s="17">
        <f>K99*22%/3</f>
        <v>196020</v>
      </c>
      <c r="F103" s="17">
        <f>K102*22%/3</f>
        <v>0</v>
      </c>
      <c r="G103" s="17"/>
      <c r="H103" s="77"/>
      <c r="I103" s="13"/>
      <c r="J103" s="58"/>
      <c r="K103" s="16"/>
      <c r="L103" s="71"/>
      <c r="M103" s="71"/>
      <c r="N103" s="21"/>
      <c r="O103" s="21"/>
      <c r="P103" s="21"/>
      <c r="Q103" s="21"/>
    </row>
    <row r="104" spans="2:17" x14ac:dyDescent="0.25">
      <c r="B104" s="64"/>
      <c r="C104" s="61"/>
      <c r="D104" s="11" t="s">
        <v>25</v>
      </c>
      <c r="E104" s="17">
        <f>K99*25%/3</f>
        <v>222750</v>
      </c>
      <c r="F104" s="17">
        <f>K102*25%/3</f>
        <v>0</v>
      </c>
      <c r="G104" s="17">
        <f t="shared" si="4"/>
        <v>53333.333333333336</v>
      </c>
      <c r="H104" s="77"/>
      <c r="I104" s="13"/>
      <c r="J104" s="58"/>
      <c r="K104" s="16" t="s">
        <v>42</v>
      </c>
      <c r="L104" s="71"/>
      <c r="M104" s="71"/>
      <c r="N104" s="21"/>
      <c r="O104" s="21"/>
      <c r="P104" s="21"/>
      <c r="Q104" s="21"/>
    </row>
    <row r="105" spans="2:17" x14ac:dyDescent="0.25">
      <c r="B105" s="64"/>
      <c r="C105" s="61"/>
      <c r="D105" s="11" t="s">
        <v>26</v>
      </c>
      <c r="E105" s="17">
        <f>K99*25%/3</f>
        <v>222750</v>
      </c>
      <c r="F105" s="17">
        <f>K102*25%/3</f>
        <v>0</v>
      </c>
      <c r="G105" s="17">
        <f t="shared" si="4"/>
        <v>53333.333333333336</v>
      </c>
      <c r="H105" s="77"/>
      <c r="I105" s="13"/>
      <c r="J105" s="58"/>
      <c r="K105" s="22">
        <v>480000</v>
      </c>
      <c r="L105" s="71"/>
      <c r="M105" s="71"/>
      <c r="N105" s="21"/>
      <c r="O105" s="21"/>
      <c r="P105" s="21"/>
      <c r="Q105" s="21"/>
    </row>
    <row r="106" spans="2:17" x14ac:dyDescent="0.25">
      <c r="B106" s="64"/>
      <c r="C106" s="61"/>
      <c r="D106" s="11" t="s">
        <v>27</v>
      </c>
      <c r="E106" s="17">
        <f>K99*25%/3</f>
        <v>222750</v>
      </c>
      <c r="F106" s="17">
        <f>K102*25%/3</f>
        <v>0</v>
      </c>
      <c r="G106" s="17">
        <f t="shared" si="4"/>
        <v>53333.333333333336</v>
      </c>
      <c r="H106" s="77"/>
      <c r="I106" s="13"/>
      <c r="J106" s="58"/>
      <c r="K106" s="21"/>
      <c r="L106" s="71"/>
      <c r="M106" s="71"/>
      <c r="N106" s="21"/>
      <c r="O106" s="21"/>
      <c r="P106" s="21"/>
      <c r="Q106" s="21"/>
    </row>
    <row r="107" spans="2:17" x14ac:dyDescent="0.25">
      <c r="B107" s="64"/>
      <c r="C107" s="61"/>
      <c r="D107" s="11" t="s">
        <v>28</v>
      </c>
      <c r="E107" s="17">
        <f>K99*28%/3</f>
        <v>249480.00000000003</v>
      </c>
      <c r="F107" s="17">
        <f>K102*28%/3</f>
        <v>0</v>
      </c>
      <c r="G107" s="17">
        <f t="shared" si="4"/>
        <v>53333.333333333336</v>
      </c>
      <c r="H107" s="77"/>
      <c r="I107" s="13"/>
      <c r="J107" s="58"/>
      <c r="K107" s="21"/>
      <c r="L107" s="71"/>
      <c r="M107" s="71"/>
      <c r="N107" s="21"/>
      <c r="O107" s="21"/>
      <c r="P107" s="21"/>
      <c r="Q107" s="21"/>
    </row>
    <row r="108" spans="2:17" x14ac:dyDescent="0.25">
      <c r="B108" s="64"/>
      <c r="C108" s="61"/>
      <c r="D108" s="11" t="s">
        <v>29</v>
      </c>
      <c r="E108" s="17">
        <f>K99*28%/3</f>
        <v>249480.00000000003</v>
      </c>
      <c r="F108" s="17">
        <f>K102*28%/3</f>
        <v>0</v>
      </c>
      <c r="G108" s="17">
        <f t="shared" si="4"/>
        <v>53333.333333333336</v>
      </c>
      <c r="H108" s="77"/>
      <c r="I108" s="13"/>
      <c r="J108" s="58"/>
      <c r="K108" s="21"/>
      <c r="L108" s="71"/>
      <c r="M108" s="71"/>
      <c r="N108" s="21"/>
      <c r="O108" s="21"/>
      <c r="P108" s="21"/>
      <c r="Q108" s="21"/>
    </row>
    <row r="109" spans="2:17" x14ac:dyDescent="0.25">
      <c r="B109" s="65"/>
      <c r="C109" s="62"/>
      <c r="D109" s="11" t="s">
        <v>30</v>
      </c>
      <c r="E109" s="17">
        <f>K99*28%/3</f>
        <v>249480.00000000003</v>
      </c>
      <c r="F109" s="17">
        <f>K102*28%/3</f>
        <v>0</v>
      </c>
      <c r="G109" s="17">
        <f t="shared" si="4"/>
        <v>53333.333333333336</v>
      </c>
      <c r="H109" s="78"/>
      <c r="I109" s="13"/>
      <c r="J109" s="59"/>
      <c r="K109" s="21"/>
      <c r="L109" s="72"/>
      <c r="M109" s="72"/>
      <c r="N109" s="21"/>
      <c r="O109" s="21"/>
      <c r="P109" s="21"/>
      <c r="Q109" s="21"/>
    </row>
    <row r="111" spans="2:17" hidden="1" x14ac:dyDescent="0.25">
      <c r="B111" s="20" t="s">
        <v>31</v>
      </c>
    </row>
    <row r="112" spans="2:17" hidden="1" x14ac:dyDescent="0.25">
      <c r="B112" s="20" t="s">
        <v>32</v>
      </c>
    </row>
    <row r="113" spans="2:17" hidden="1" x14ac:dyDescent="0.25">
      <c r="B113" s="20" t="s">
        <v>33</v>
      </c>
    </row>
    <row r="114" spans="2:17" hidden="1" x14ac:dyDescent="0.25">
      <c r="B114" s="20" t="s">
        <v>34</v>
      </c>
    </row>
    <row r="116" spans="2:17" ht="49.8" customHeight="1" x14ac:dyDescent="0.25">
      <c r="B116" s="79" t="s">
        <v>59</v>
      </c>
      <c r="C116" s="79"/>
      <c r="D116" s="79"/>
      <c r="E116" s="79"/>
      <c r="F116" s="79"/>
      <c r="G116" s="79"/>
      <c r="H116" s="79"/>
      <c r="I116" s="79"/>
      <c r="J116" s="79"/>
      <c r="K116" s="79"/>
      <c r="L116" s="79"/>
      <c r="M116" s="79"/>
      <c r="N116" s="79"/>
      <c r="O116" s="79"/>
      <c r="P116" s="79"/>
      <c r="Q116" s="79"/>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topLeftCell="A105" zoomScale="78" zoomScaleNormal="78" workbookViewId="0">
      <selection activeCell="M140" sqref="M140"/>
    </sheetView>
  </sheetViews>
  <sheetFormatPr defaultColWidth="9.109375" defaultRowHeight="13.8" x14ac:dyDescent="0.25"/>
  <cols>
    <col min="1" max="1" width="9.109375" style="20"/>
    <col min="2" max="2" width="5.88671875" style="20" customWidth="1"/>
    <col min="3" max="3" width="13.21875" style="20" customWidth="1"/>
    <col min="4" max="4" width="8.6640625" style="20" customWidth="1"/>
    <col min="5" max="5" width="16" style="20" customWidth="1"/>
    <col min="6" max="6" width="14" style="20" customWidth="1"/>
    <col min="7" max="7" width="16.77734375" style="20" customWidth="1"/>
    <col min="8" max="8" width="13.6640625" style="20" bestFit="1" customWidth="1"/>
    <col min="9" max="9" width="12.33203125" style="20" customWidth="1"/>
    <col min="10" max="10" width="10.77734375" style="20" customWidth="1"/>
    <col min="11" max="11" width="11.88671875" style="20" customWidth="1"/>
    <col min="12" max="12" width="31.77734375" style="20" customWidth="1"/>
    <col min="13" max="13" width="25.77734375" style="20" customWidth="1"/>
    <col min="14" max="14" width="14.6640625" style="20" customWidth="1"/>
    <col min="15" max="15" width="14.33203125" style="20" customWidth="1"/>
    <col min="16" max="16" width="16.21875" style="20" customWidth="1"/>
    <col min="17" max="17" width="17.109375" style="20" customWidth="1"/>
    <col min="18" max="16384" width="9.109375" style="20"/>
  </cols>
  <sheetData>
    <row r="2" spans="2:18" x14ac:dyDescent="0.25">
      <c r="B2" s="1" t="s">
        <v>56</v>
      </c>
      <c r="C2" s="2"/>
      <c r="D2" s="2"/>
      <c r="E2" s="2"/>
      <c r="F2" s="2"/>
      <c r="G2" s="2"/>
      <c r="H2" s="2"/>
      <c r="I2" s="2"/>
      <c r="J2" s="2"/>
      <c r="K2" s="2"/>
      <c r="L2" s="2"/>
      <c r="M2" s="2"/>
      <c r="N2" s="2"/>
    </row>
    <row r="3" spans="2:18" x14ac:dyDescent="0.25">
      <c r="B3" s="4" t="s">
        <v>0</v>
      </c>
      <c r="C3" s="5"/>
      <c r="D3" s="5"/>
      <c r="E3" s="5"/>
      <c r="F3" s="5"/>
      <c r="G3" s="5"/>
      <c r="H3" s="5"/>
      <c r="I3" s="5"/>
      <c r="J3" s="5"/>
      <c r="K3" s="5"/>
      <c r="L3" s="5"/>
      <c r="M3" s="5"/>
      <c r="N3" s="2"/>
    </row>
    <row r="4" spans="2:18" x14ac:dyDescent="0.25">
      <c r="B4" s="4" t="s">
        <v>1</v>
      </c>
      <c r="C4" s="6"/>
      <c r="D4" s="6"/>
      <c r="E4" s="6"/>
      <c r="F4" s="6"/>
      <c r="G4" s="6"/>
      <c r="H4" s="6"/>
      <c r="I4" s="6"/>
      <c r="J4" s="6"/>
      <c r="K4" s="6"/>
      <c r="L4" s="6"/>
      <c r="M4" s="6"/>
      <c r="N4" s="6"/>
    </row>
    <row r="5" spans="2:18" x14ac:dyDescent="0.25">
      <c r="B5" s="7"/>
      <c r="C5" s="7"/>
      <c r="D5" s="7"/>
      <c r="E5" s="7"/>
      <c r="F5" s="7"/>
      <c r="G5" s="7"/>
      <c r="H5" s="7"/>
      <c r="I5" s="7"/>
      <c r="J5" s="7"/>
      <c r="K5" s="7"/>
      <c r="L5" s="7"/>
      <c r="M5" s="7"/>
      <c r="N5" s="7"/>
    </row>
    <row r="6" spans="2:18" x14ac:dyDescent="0.25">
      <c r="B6" s="68" t="s">
        <v>2</v>
      </c>
      <c r="C6" s="68"/>
      <c r="D6" s="8"/>
      <c r="E6" s="7"/>
      <c r="F6" s="7"/>
      <c r="G6" s="7"/>
      <c r="H6" s="7"/>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56</v>
      </c>
      <c r="D10" s="11" t="s">
        <v>19</v>
      </c>
      <c r="E10" s="17">
        <f>K11*25%/3</f>
        <v>119039.58333333336</v>
      </c>
      <c r="F10" s="17">
        <f>K14*25%/3</f>
        <v>0</v>
      </c>
      <c r="G10" s="17">
        <f>$K$17/9</f>
        <v>0</v>
      </c>
      <c r="H10" s="60" t="s">
        <v>64</v>
      </c>
      <c r="I10" s="13"/>
      <c r="J10" s="57">
        <v>5.7753870292045457</v>
      </c>
      <c r="K10" s="15" t="s">
        <v>40</v>
      </c>
      <c r="L10" s="70" t="s">
        <v>44</v>
      </c>
      <c r="M10" s="70" t="s">
        <v>46</v>
      </c>
      <c r="N10" s="21"/>
      <c r="O10" s="21"/>
      <c r="P10" s="21"/>
      <c r="Q10" s="21"/>
    </row>
    <row r="11" spans="2:18" x14ac:dyDescent="0.25">
      <c r="B11" s="64"/>
      <c r="C11" s="61"/>
      <c r="D11" s="11" t="s">
        <v>20</v>
      </c>
      <c r="E11" s="17">
        <f>K11*25%/3</f>
        <v>119039.58333333336</v>
      </c>
      <c r="F11" s="17">
        <f>K14*25%/3</f>
        <v>0</v>
      </c>
      <c r="G11" s="17">
        <f t="shared" ref="G11:G21" si="0">$K$17/9</f>
        <v>0</v>
      </c>
      <c r="H11" s="61"/>
      <c r="I11" s="13"/>
      <c r="J11" s="58"/>
      <c r="K11" s="22">
        <v>1428475.0000000002</v>
      </c>
      <c r="L11" s="71"/>
      <c r="M11" s="71"/>
      <c r="N11" s="21"/>
      <c r="O11" s="21"/>
      <c r="P11" s="21"/>
      <c r="Q11" s="21"/>
    </row>
    <row r="12" spans="2:18" x14ac:dyDescent="0.25">
      <c r="B12" s="64"/>
      <c r="C12" s="61"/>
      <c r="D12" s="11" t="s">
        <v>21</v>
      </c>
      <c r="E12" s="17">
        <f>K11*25%/3</f>
        <v>119039.58333333336</v>
      </c>
      <c r="F12" s="17">
        <f>K14*25%/3</f>
        <v>0</v>
      </c>
      <c r="G12" s="17">
        <f t="shared" si="0"/>
        <v>0</v>
      </c>
      <c r="H12" s="61"/>
      <c r="I12" s="13"/>
      <c r="J12" s="58"/>
      <c r="K12" s="16"/>
      <c r="L12" s="71"/>
      <c r="M12" s="71"/>
      <c r="N12" s="21"/>
      <c r="O12" s="21"/>
      <c r="P12" s="21"/>
      <c r="Q12" s="21"/>
    </row>
    <row r="13" spans="2:18" x14ac:dyDescent="0.25">
      <c r="B13" s="64"/>
      <c r="C13" s="61"/>
      <c r="D13" s="11" t="s">
        <v>22</v>
      </c>
      <c r="E13" s="17">
        <f>K11*22%/3</f>
        <v>104754.83333333336</v>
      </c>
      <c r="F13" s="17">
        <f>K14*22%/3</f>
        <v>0</v>
      </c>
      <c r="G13" s="17"/>
      <c r="H13" s="61"/>
      <c r="I13" s="13"/>
      <c r="J13" s="58"/>
      <c r="K13" s="16" t="s">
        <v>41</v>
      </c>
      <c r="L13" s="71"/>
      <c r="M13" s="71"/>
      <c r="N13" s="21"/>
      <c r="O13" s="21"/>
      <c r="P13" s="21"/>
      <c r="Q13" s="21"/>
    </row>
    <row r="14" spans="2:18" x14ac:dyDescent="0.25">
      <c r="B14" s="64"/>
      <c r="C14" s="61"/>
      <c r="D14" s="11" t="s">
        <v>23</v>
      </c>
      <c r="E14" s="17">
        <f>K11*22%/3</f>
        <v>104754.83333333336</v>
      </c>
      <c r="F14" s="17">
        <f>K14*22%/3</f>
        <v>0</v>
      </c>
      <c r="G14" s="17"/>
      <c r="H14" s="61"/>
      <c r="I14" s="13"/>
      <c r="J14" s="58"/>
      <c r="K14" s="22">
        <v>0</v>
      </c>
      <c r="L14" s="71"/>
      <c r="M14" s="71"/>
      <c r="N14" s="21"/>
      <c r="O14" s="21"/>
      <c r="P14" s="21"/>
      <c r="Q14" s="21"/>
    </row>
    <row r="15" spans="2:18" x14ac:dyDescent="0.25">
      <c r="B15" s="64"/>
      <c r="C15" s="61"/>
      <c r="D15" s="11" t="s">
        <v>24</v>
      </c>
      <c r="E15" s="17">
        <f>K11*22%/3</f>
        <v>104754.83333333336</v>
      </c>
      <c r="F15" s="17">
        <f>K14*22%/3</f>
        <v>0</v>
      </c>
      <c r="G15" s="17"/>
      <c r="H15" s="61"/>
      <c r="I15" s="12"/>
      <c r="J15" s="58"/>
      <c r="K15" s="16"/>
      <c r="L15" s="71"/>
      <c r="M15" s="71"/>
      <c r="N15" s="21"/>
      <c r="O15" s="21"/>
      <c r="P15" s="21"/>
      <c r="Q15" s="21"/>
      <c r="R15" s="21"/>
    </row>
    <row r="16" spans="2:18" x14ac:dyDescent="0.25">
      <c r="B16" s="64"/>
      <c r="C16" s="61"/>
      <c r="D16" s="11" t="s">
        <v>25</v>
      </c>
      <c r="E16" s="17">
        <f>K11*25%/3</f>
        <v>119039.58333333336</v>
      </c>
      <c r="F16" s="17">
        <f>K14*25%/3</f>
        <v>0</v>
      </c>
      <c r="G16" s="17">
        <f t="shared" si="0"/>
        <v>0</v>
      </c>
      <c r="H16" s="61"/>
      <c r="I16" s="13"/>
      <c r="J16" s="58"/>
      <c r="K16" s="16" t="s">
        <v>42</v>
      </c>
      <c r="L16" s="71"/>
      <c r="M16" s="71"/>
      <c r="N16" s="21"/>
      <c r="O16" s="21"/>
      <c r="P16" s="21"/>
      <c r="Q16" s="21"/>
    </row>
    <row r="17" spans="2:17" x14ac:dyDescent="0.25">
      <c r="B17" s="64"/>
      <c r="C17" s="61"/>
      <c r="D17" s="11" t="s">
        <v>26</v>
      </c>
      <c r="E17" s="17">
        <f>K11*25%/3</f>
        <v>119039.58333333336</v>
      </c>
      <c r="F17" s="17">
        <f>K14*25%/3</f>
        <v>0</v>
      </c>
      <c r="G17" s="17">
        <f t="shared" si="0"/>
        <v>0</v>
      </c>
      <c r="H17" s="61"/>
      <c r="I17" s="13"/>
      <c r="J17" s="58"/>
      <c r="K17" s="22">
        <v>0</v>
      </c>
      <c r="L17" s="71"/>
      <c r="M17" s="71"/>
      <c r="N17" s="21"/>
      <c r="O17" s="21"/>
      <c r="P17" s="21"/>
      <c r="Q17" s="21"/>
    </row>
    <row r="18" spans="2:17" x14ac:dyDescent="0.25">
      <c r="B18" s="64"/>
      <c r="C18" s="61"/>
      <c r="D18" s="11" t="s">
        <v>27</v>
      </c>
      <c r="E18" s="17">
        <f>K11*25%/3</f>
        <v>119039.58333333336</v>
      </c>
      <c r="F18" s="17">
        <f>K14*25%/3</f>
        <v>0</v>
      </c>
      <c r="G18" s="17">
        <f t="shared" si="0"/>
        <v>0</v>
      </c>
      <c r="H18" s="61"/>
      <c r="I18" s="13"/>
      <c r="J18" s="58"/>
      <c r="K18" s="21"/>
      <c r="L18" s="71"/>
      <c r="M18" s="71"/>
      <c r="N18" s="21"/>
      <c r="O18" s="21"/>
      <c r="P18" s="21"/>
      <c r="Q18" s="21"/>
    </row>
    <row r="19" spans="2:17" x14ac:dyDescent="0.25">
      <c r="B19" s="64"/>
      <c r="C19" s="61"/>
      <c r="D19" s="11" t="s">
        <v>28</v>
      </c>
      <c r="E19" s="17">
        <f>K11*28%/3</f>
        <v>133324.33333333337</v>
      </c>
      <c r="F19" s="17">
        <f>K14*28%/3</f>
        <v>0</v>
      </c>
      <c r="G19" s="17">
        <f t="shared" si="0"/>
        <v>0</v>
      </c>
      <c r="H19" s="61"/>
      <c r="I19" s="13"/>
      <c r="J19" s="58"/>
      <c r="K19" s="21"/>
      <c r="L19" s="71"/>
      <c r="M19" s="71"/>
      <c r="N19" s="21"/>
      <c r="O19" s="21"/>
      <c r="P19" s="21"/>
      <c r="Q19" s="21"/>
    </row>
    <row r="20" spans="2:17" x14ac:dyDescent="0.25">
      <c r="B20" s="64"/>
      <c r="C20" s="61"/>
      <c r="D20" s="11" t="s">
        <v>29</v>
      </c>
      <c r="E20" s="17">
        <f>K11*28%/3</f>
        <v>133324.33333333337</v>
      </c>
      <c r="F20" s="17">
        <f>K14*28%/3</f>
        <v>0</v>
      </c>
      <c r="G20" s="17">
        <f t="shared" si="0"/>
        <v>0</v>
      </c>
      <c r="H20" s="61"/>
      <c r="I20" s="13"/>
      <c r="J20" s="58"/>
      <c r="K20" s="21"/>
      <c r="L20" s="71"/>
      <c r="M20" s="71"/>
      <c r="N20" s="21"/>
      <c r="O20" s="21"/>
      <c r="P20" s="21"/>
      <c r="Q20" s="21"/>
    </row>
    <row r="21" spans="2:17" x14ac:dyDescent="0.25">
      <c r="B21" s="65"/>
      <c r="C21" s="62"/>
      <c r="D21" s="11" t="s">
        <v>30</v>
      </c>
      <c r="E21" s="17">
        <f>K11*28%/3</f>
        <v>133324.33333333337</v>
      </c>
      <c r="F21" s="17">
        <f>K14*28%/3</f>
        <v>0</v>
      </c>
      <c r="G21" s="17">
        <f t="shared" si="0"/>
        <v>0</v>
      </c>
      <c r="H21" s="62"/>
      <c r="I21" s="13"/>
      <c r="J21" s="59"/>
      <c r="K21" s="21"/>
      <c r="L21" s="72"/>
      <c r="M21" s="72"/>
      <c r="N21" s="21"/>
      <c r="O21" s="21"/>
      <c r="P21" s="21"/>
      <c r="Q21" s="21"/>
    </row>
    <row r="23" spans="2:17" x14ac:dyDescent="0.25">
      <c r="B23" s="20" t="s">
        <v>31</v>
      </c>
    </row>
    <row r="24" spans="2:17" x14ac:dyDescent="0.25">
      <c r="B24" s="20" t="s">
        <v>32</v>
      </c>
    </row>
    <row r="25" spans="2:17" x14ac:dyDescent="0.25">
      <c r="B25" s="20" t="s">
        <v>33</v>
      </c>
    </row>
    <row r="26" spans="2:17" x14ac:dyDescent="0.25">
      <c r="B26" s="20" t="s">
        <v>34</v>
      </c>
    </row>
    <row r="28" spans="2:17" x14ac:dyDescent="0.25">
      <c r="B28" s="68" t="s">
        <v>35</v>
      </c>
      <c r="C28" s="68"/>
      <c r="D28" s="8"/>
      <c r="E28" s="7"/>
      <c r="F28" s="7"/>
      <c r="G28" s="7"/>
      <c r="H28" s="7"/>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Parli 8</v>
      </c>
      <c r="D32" s="11" t="s">
        <v>19</v>
      </c>
      <c r="E32" s="17">
        <f>K33*25%/3</f>
        <v>119039.58333333336</v>
      </c>
      <c r="F32" s="17">
        <f>K36*25%/3</f>
        <v>0</v>
      </c>
      <c r="G32" s="17">
        <f>$K$39/9</f>
        <v>0</v>
      </c>
      <c r="H32" s="60" t="str">
        <f>H10</f>
        <v>WCL, SCCL</v>
      </c>
      <c r="I32" s="13"/>
      <c r="J32" s="57">
        <v>6.0641563806647723</v>
      </c>
      <c r="K32" s="15" t="s">
        <v>40</v>
      </c>
      <c r="L32" s="70" t="s">
        <v>44</v>
      </c>
      <c r="M32" s="70" t="s">
        <v>46</v>
      </c>
      <c r="N32" s="21"/>
      <c r="O32" s="21"/>
      <c r="P32" s="21"/>
      <c r="Q32" s="21"/>
    </row>
    <row r="33" spans="2:17" x14ac:dyDescent="0.25">
      <c r="B33" s="64"/>
      <c r="C33" s="61"/>
      <c r="D33" s="11" t="s">
        <v>20</v>
      </c>
      <c r="E33" s="17">
        <f>K33*25%/3</f>
        <v>119039.58333333336</v>
      </c>
      <c r="F33" s="17">
        <f>K36*25%/3</f>
        <v>0</v>
      </c>
      <c r="G33" s="17">
        <f t="shared" ref="G33:G43" si="1">$K$39/9</f>
        <v>0</v>
      </c>
      <c r="H33" s="61"/>
      <c r="I33" s="13"/>
      <c r="J33" s="58"/>
      <c r="K33" s="22">
        <v>1428475.0000000002</v>
      </c>
      <c r="L33" s="71"/>
      <c r="M33" s="71"/>
      <c r="N33" s="21"/>
      <c r="O33" s="21"/>
      <c r="P33" s="21"/>
      <c r="Q33" s="21"/>
    </row>
    <row r="34" spans="2:17" x14ac:dyDescent="0.25">
      <c r="B34" s="64"/>
      <c r="C34" s="61"/>
      <c r="D34" s="11" t="s">
        <v>21</v>
      </c>
      <c r="E34" s="17">
        <f>K33*25%/3</f>
        <v>119039.58333333336</v>
      </c>
      <c r="F34" s="17">
        <f>K36*25%/3</f>
        <v>0</v>
      </c>
      <c r="G34" s="17">
        <f t="shared" si="1"/>
        <v>0</v>
      </c>
      <c r="H34" s="61"/>
      <c r="I34" s="13"/>
      <c r="J34" s="58"/>
      <c r="K34" s="16"/>
      <c r="L34" s="71"/>
      <c r="M34" s="71"/>
      <c r="N34" s="21"/>
      <c r="O34" s="21"/>
      <c r="P34" s="21"/>
      <c r="Q34" s="21"/>
    </row>
    <row r="35" spans="2:17" x14ac:dyDescent="0.25">
      <c r="B35" s="64"/>
      <c r="C35" s="61"/>
      <c r="D35" s="11" t="s">
        <v>22</v>
      </c>
      <c r="E35" s="17">
        <f>K33*22%/3</f>
        <v>104754.83333333336</v>
      </c>
      <c r="F35" s="17">
        <f>K36*22%/3</f>
        <v>0</v>
      </c>
      <c r="G35" s="17"/>
      <c r="H35" s="61"/>
      <c r="I35" s="13"/>
      <c r="J35" s="58"/>
      <c r="K35" s="16" t="s">
        <v>41</v>
      </c>
      <c r="L35" s="71"/>
      <c r="M35" s="71"/>
      <c r="N35" s="21"/>
      <c r="O35" s="21"/>
      <c r="P35" s="21"/>
      <c r="Q35" s="21"/>
    </row>
    <row r="36" spans="2:17" x14ac:dyDescent="0.25">
      <c r="B36" s="64"/>
      <c r="C36" s="61"/>
      <c r="D36" s="11" t="s">
        <v>23</v>
      </c>
      <c r="E36" s="17">
        <f>K33*22%/3</f>
        <v>104754.83333333336</v>
      </c>
      <c r="F36" s="17">
        <f>K36*22%/3</f>
        <v>0</v>
      </c>
      <c r="G36" s="17"/>
      <c r="H36" s="61"/>
      <c r="I36" s="13"/>
      <c r="J36" s="58"/>
      <c r="K36" s="22">
        <v>0</v>
      </c>
      <c r="L36" s="71"/>
      <c r="M36" s="71"/>
      <c r="N36" s="21"/>
      <c r="O36" s="21"/>
      <c r="P36" s="21"/>
      <c r="Q36" s="21"/>
    </row>
    <row r="37" spans="2:17" x14ac:dyDescent="0.25">
      <c r="B37" s="64"/>
      <c r="C37" s="61"/>
      <c r="D37" s="11" t="s">
        <v>24</v>
      </c>
      <c r="E37" s="17">
        <f>K33*22%/3</f>
        <v>104754.83333333336</v>
      </c>
      <c r="F37" s="17">
        <f>K36*22%/3</f>
        <v>0</v>
      </c>
      <c r="G37" s="17"/>
      <c r="H37" s="61"/>
      <c r="I37" s="13"/>
      <c r="J37" s="58"/>
      <c r="K37" s="16"/>
      <c r="L37" s="71"/>
      <c r="M37" s="71"/>
      <c r="N37" s="21"/>
      <c r="O37" s="21"/>
      <c r="P37" s="21"/>
      <c r="Q37" s="21"/>
    </row>
    <row r="38" spans="2:17" x14ac:dyDescent="0.25">
      <c r="B38" s="64"/>
      <c r="C38" s="61"/>
      <c r="D38" s="11" t="s">
        <v>25</v>
      </c>
      <c r="E38" s="17">
        <f>K33*25%/3</f>
        <v>119039.58333333336</v>
      </c>
      <c r="F38" s="17">
        <f>K36*25%/3</f>
        <v>0</v>
      </c>
      <c r="G38" s="17">
        <f t="shared" si="1"/>
        <v>0</v>
      </c>
      <c r="H38" s="61"/>
      <c r="I38" s="13"/>
      <c r="J38" s="58"/>
      <c r="K38" s="16" t="s">
        <v>42</v>
      </c>
      <c r="L38" s="71"/>
      <c r="M38" s="71"/>
      <c r="N38" s="21"/>
      <c r="O38" s="21"/>
      <c r="P38" s="21"/>
      <c r="Q38" s="21"/>
    </row>
    <row r="39" spans="2:17" x14ac:dyDescent="0.25">
      <c r="B39" s="64"/>
      <c r="C39" s="61"/>
      <c r="D39" s="11" t="s">
        <v>26</v>
      </c>
      <c r="E39" s="17">
        <f>K33*25%/3</f>
        <v>119039.58333333336</v>
      </c>
      <c r="F39" s="17">
        <f>K36*25%/3</f>
        <v>0</v>
      </c>
      <c r="G39" s="17">
        <f t="shared" si="1"/>
        <v>0</v>
      </c>
      <c r="H39" s="61"/>
      <c r="I39" s="13"/>
      <c r="J39" s="58"/>
      <c r="K39" s="22">
        <v>0</v>
      </c>
      <c r="L39" s="71"/>
      <c r="M39" s="71"/>
      <c r="N39" s="21"/>
      <c r="O39" s="21"/>
      <c r="P39" s="21"/>
      <c r="Q39" s="21"/>
    </row>
    <row r="40" spans="2:17" x14ac:dyDescent="0.25">
      <c r="B40" s="64"/>
      <c r="C40" s="61"/>
      <c r="D40" s="11" t="s">
        <v>27</v>
      </c>
      <c r="E40" s="17">
        <f>K33*25%/3</f>
        <v>119039.58333333336</v>
      </c>
      <c r="F40" s="17">
        <f>K36*25%/3</f>
        <v>0</v>
      </c>
      <c r="G40" s="17">
        <f t="shared" si="1"/>
        <v>0</v>
      </c>
      <c r="H40" s="61"/>
      <c r="I40" s="13"/>
      <c r="J40" s="58"/>
      <c r="K40" s="21"/>
      <c r="L40" s="71"/>
      <c r="M40" s="71"/>
      <c r="N40" s="21"/>
      <c r="O40" s="21"/>
      <c r="P40" s="21"/>
      <c r="Q40" s="21"/>
    </row>
    <row r="41" spans="2:17" x14ac:dyDescent="0.25">
      <c r="B41" s="64"/>
      <c r="C41" s="61"/>
      <c r="D41" s="11" t="s">
        <v>28</v>
      </c>
      <c r="E41" s="17">
        <f>K33*28%/3</f>
        <v>133324.33333333337</v>
      </c>
      <c r="F41" s="17">
        <f>K36*28%/3</f>
        <v>0</v>
      </c>
      <c r="G41" s="17">
        <f t="shared" si="1"/>
        <v>0</v>
      </c>
      <c r="H41" s="61"/>
      <c r="I41" s="13"/>
      <c r="J41" s="58"/>
      <c r="K41" s="21"/>
      <c r="L41" s="71"/>
      <c r="M41" s="71"/>
      <c r="N41" s="21"/>
      <c r="O41" s="21"/>
      <c r="P41" s="21"/>
      <c r="Q41" s="21"/>
    </row>
    <row r="42" spans="2:17" x14ac:dyDescent="0.25">
      <c r="B42" s="64"/>
      <c r="C42" s="61"/>
      <c r="D42" s="11" t="s">
        <v>29</v>
      </c>
      <c r="E42" s="17">
        <f>K33*28%/3</f>
        <v>133324.33333333337</v>
      </c>
      <c r="F42" s="17">
        <f>K36*28%/3</f>
        <v>0</v>
      </c>
      <c r="G42" s="17">
        <f t="shared" si="1"/>
        <v>0</v>
      </c>
      <c r="H42" s="61"/>
      <c r="I42" s="13"/>
      <c r="J42" s="58"/>
      <c r="K42" s="21"/>
      <c r="L42" s="71"/>
      <c r="M42" s="71"/>
      <c r="N42" s="21"/>
      <c r="O42" s="21"/>
      <c r="P42" s="21"/>
      <c r="Q42" s="21"/>
    </row>
    <row r="43" spans="2:17" x14ac:dyDescent="0.25">
      <c r="B43" s="65"/>
      <c r="C43" s="62"/>
      <c r="D43" s="11" t="s">
        <v>30</v>
      </c>
      <c r="E43" s="17">
        <f>K33*28%/3</f>
        <v>133324.33333333337</v>
      </c>
      <c r="F43" s="17">
        <f>K36*28%/3</f>
        <v>0</v>
      </c>
      <c r="G43" s="17">
        <f t="shared" si="1"/>
        <v>0</v>
      </c>
      <c r="H43" s="62"/>
      <c r="I43" s="13"/>
      <c r="J43" s="59"/>
      <c r="K43" s="21"/>
      <c r="L43" s="72"/>
      <c r="M43" s="72"/>
      <c r="N43" s="21"/>
      <c r="O43" s="21"/>
      <c r="P43" s="21"/>
      <c r="Q43" s="21"/>
    </row>
    <row r="45" spans="2:17" hidden="1" x14ac:dyDescent="0.25">
      <c r="B45" s="20" t="s">
        <v>31</v>
      </c>
    </row>
    <row r="46" spans="2:17" hidden="1" x14ac:dyDescent="0.25">
      <c r="B46" s="20" t="s">
        <v>32</v>
      </c>
    </row>
    <row r="47" spans="2:17" hidden="1" x14ac:dyDescent="0.25">
      <c r="B47" s="20" t="s">
        <v>33</v>
      </c>
    </row>
    <row r="48" spans="2:17" hidden="1" x14ac:dyDescent="0.25">
      <c r="B48" s="20" t="s">
        <v>34</v>
      </c>
    </row>
    <row r="50" spans="2:17" x14ac:dyDescent="0.25">
      <c r="B50" s="68" t="s">
        <v>36</v>
      </c>
      <c r="C50" s="68"/>
      <c r="D50" s="8"/>
      <c r="E50" s="7"/>
      <c r="F50" s="7"/>
      <c r="G50" s="7"/>
      <c r="H50" s="7"/>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Parli 8</v>
      </c>
      <c r="D54" s="11" t="s">
        <v>19</v>
      </c>
      <c r="E54" s="17">
        <f>K55*25%/3</f>
        <v>119456.25000000001</v>
      </c>
      <c r="F54" s="17">
        <f>K58*25%/3</f>
        <v>0</v>
      </c>
      <c r="G54" s="17">
        <f>$K$61/9</f>
        <v>0</v>
      </c>
      <c r="H54" s="60" t="str">
        <f>H32</f>
        <v>WCL, SCCL</v>
      </c>
      <c r="I54" s="13"/>
      <c r="J54" s="57">
        <v>6.2265519321667213</v>
      </c>
      <c r="K54" s="15" t="s">
        <v>40</v>
      </c>
      <c r="L54" s="70" t="s">
        <v>44</v>
      </c>
      <c r="M54" s="70" t="s">
        <v>46</v>
      </c>
      <c r="N54" s="21"/>
      <c r="O54" s="21"/>
      <c r="P54" s="21"/>
      <c r="Q54" s="21"/>
    </row>
    <row r="55" spans="2:17" x14ac:dyDescent="0.25">
      <c r="B55" s="64"/>
      <c r="C55" s="61"/>
      <c r="D55" s="11" t="s">
        <v>20</v>
      </c>
      <c r="E55" s="17">
        <f>K55*25%/3</f>
        <v>119456.25000000001</v>
      </c>
      <c r="F55" s="17">
        <f>K58*25%/3</f>
        <v>0</v>
      </c>
      <c r="G55" s="17">
        <f t="shared" ref="G55:G65" si="2">$K$61/9</f>
        <v>0</v>
      </c>
      <c r="H55" s="61"/>
      <c r="I55" s="13"/>
      <c r="J55" s="58"/>
      <c r="K55" s="22">
        <v>1433475.0000000002</v>
      </c>
      <c r="L55" s="71"/>
      <c r="M55" s="71"/>
      <c r="N55" s="21"/>
      <c r="O55" s="21"/>
      <c r="P55" s="21"/>
      <c r="Q55" s="21"/>
    </row>
    <row r="56" spans="2:17" x14ac:dyDescent="0.25">
      <c r="B56" s="64"/>
      <c r="C56" s="61"/>
      <c r="D56" s="11" t="s">
        <v>21</v>
      </c>
      <c r="E56" s="17">
        <f>K55*25%/3</f>
        <v>119456.25000000001</v>
      </c>
      <c r="F56" s="17">
        <f>K58*25%/3</f>
        <v>0</v>
      </c>
      <c r="G56" s="17">
        <f t="shared" si="2"/>
        <v>0</v>
      </c>
      <c r="H56" s="61"/>
      <c r="I56" s="13"/>
      <c r="J56" s="58"/>
      <c r="K56" s="16"/>
      <c r="L56" s="71"/>
      <c r="M56" s="71"/>
      <c r="N56" s="21"/>
      <c r="O56" s="21"/>
      <c r="P56" s="21"/>
      <c r="Q56" s="21"/>
    </row>
    <row r="57" spans="2:17" x14ac:dyDescent="0.25">
      <c r="B57" s="64"/>
      <c r="C57" s="61"/>
      <c r="D57" s="11" t="s">
        <v>22</v>
      </c>
      <c r="E57" s="17">
        <f>K55*22%/3</f>
        <v>105121.50000000001</v>
      </c>
      <c r="F57" s="17">
        <f>K58*22%/3</f>
        <v>0</v>
      </c>
      <c r="G57" s="17"/>
      <c r="H57" s="61"/>
      <c r="I57" s="13"/>
      <c r="J57" s="58"/>
      <c r="K57" s="16" t="s">
        <v>41</v>
      </c>
      <c r="L57" s="71"/>
      <c r="M57" s="71"/>
      <c r="N57" s="21"/>
      <c r="O57" s="21"/>
      <c r="P57" s="21"/>
      <c r="Q57" s="21"/>
    </row>
    <row r="58" spans="2:17" x14ac:dyDescent="0.25">
      <c r="B58" s="64"/>
      <c r="C58" s="61"/>
      <c r="D58" s="11" t="s">
        <v>23</v>
      </c>
      <c r="E58" s="17">
        <f>K55*22%/3</f>
        <v>105121.50000000001</v>
      </c>
      <c r="F58" s="17">
        <f>K58*22%/3</f>
        <v>0</v>
      </c>
      <c r="G58" s="17"/>
      <c r="H58" s="61"/>
      <c r="I58" s="13"/>
      <c r="J58" s="58"/>
      <c r="K58" s="22">
        <v>0</v>
      </c>
      <c r="L58" s="71"/>
      <c r="M58" s="71"/>
      <c r="N58" s="21"/>
      <c r="O58" s="21"/>
      <c r="P58" s="21"/>
      <c r="Q58" s="21"/>
    </row>
    <row r="59" spans="2:17" x14ac:dyDescent="0.25">
      <c r="B59" s="64"/>
      <c r="C59" s="61"/>
      <c r="D59" s="11" t="s">
        <v>24</v>
      </c>
      <c r="E59" s="17">
        <f>K55*22%/3</f>
        <v>105121.50000000001</v>
      </c>
      <c r="F59" s="17">
        <f>K58*22%/3</f>
        <v>0</v>
      </c>
      <c r="G59" s="17"/>
      <c r="H59" s="61"/>
      <c r="I59" s="13"/>
      <c r="J59" s="58"/>
      <c r="K59" s="16"/>
      <c r="L59" s="71"/>
      <c r="M59" s="71"/>
      <c r="N59" s="21"/>
      <c r="O59" s="21"/>
      <c r="P59" s="21"/>
      <c r="Q59" s="21"/>
    </row>
    <row r="60" spans="2:17" x14ac:dyDescent="0.25">
      <c r="B60" s="64"/>
      <c r="C60" s="61"/>
      <c r="D60" s="11" t="s">
        <v>25</v>
      </c>
      <c r="E60" s="17">
        <f>K55*25%/3</f>
        <v>119456.25000000001</v>
      </c>
      <c r="F60" s="17">
        <f>K58*25%/3</f>
        <v>0</v>
      </c>
      <c r="G60" s="17">
        <f t="shared" si="2"/>
        <v>0</v>
      </c>
      <c r="H60" s="61"/>
      <c r="I60" s="13"/>
      <c r="J60" s="58"/>
      <c r="K60" s="16" t="s">
        <v>42</v>
      </c>
      <c r="L60" s="71"/>
      <c r="M60" s="71"/>
      <c r="N60" s="21"/>
      <c r="O60" s="21"/>
      <c r="P60" s="21"/>
      <c r="Q60" s="21"/>
    </row>
    <row r="61" spans="2:17" x14ac:dyDescent="0.25">
      <c r="B61" s="64"/>
      <c r="C61" s="61"/>
      <c r="D61" s="11" t="s">
        <v>26</v>
      </c>
      <c r="E61" s="17">
        <f>K55*25%/3</f>
        <v>119456.25000000001</v>
      </c>
      <c r="F61" s="17">
        <f>K58*25%/3</f>
        <v>0</v>
      </c>
      <c r="G61" s="17">
        <f t="shared" si="2"/>
        <v>0</v>
      </c>
      <c r="H61" s="61"/>
      <c r="I61" s="13"/>
      <c r="J61" s="58"/>
      <c r="K61" s="22">
        <v>0</v>
      </c>
      <c r="L61" s="71"/>
      <c r="M61" s="71"/>
      <c r="N61" s="21"/>
      <c r="O61" s="21"/>
      <c r="P61" s="21"/>
      <c r="Q61" s="21"/>
    </row>
    <row r="62" spans="2:17" x14ac:dyDescent="0.25">
      <c r="B62" s="64"/>
      <c r="C62" s="61"/>
      <c r="D62" s="11" t="s">
        <v>27</v>
      </c>
      <c r="E62" s="17">
        <f>K55*25%/3</f>
        <v>119456.25000000001</v>
      </c>
      <c r="F62" s="17">
        <f>K58*25%/3</f>
        <v>0</v>
      </c>
      <c r="G62" s="17">
        <f t="shared" si="2"/>
        <v>0</v>
      </c>
      <c r="H62" s="61"/>
      <c r="I62" s="13"/>
      <c r="J62" s="58"/>
      <c r="K62" s="21"/>
      <c r="L62" s="71"/>
      <c r="M62" s="71"/>
      <c r="N62" s="21"/>
      <c r="O62" s="21"/>
      <c r="P62" s="21"/>
      <c r="Q62" s="21"/>
    </row>
    <row r="63" spans="2:17" x14ac:dyDescent="0.25">
      <c r="B63" s="64"/>
      <c r="C63" s="61"/>
      <c r="D63" s="11" t="s">
        <v>28</v>
      </c>
      <c r="E63" s="17">
        <f>K55*28%/3</f>
        <v>133791.00000000003</v>
      </c>
      <c r="F63" s="17">
        <f>K58*28%/3</f>
        <v>0</v>
      </c>
      <c r="G63" s="17">
        <f t="shared" si="2"/>
        <v>0</v>
      </c>
      <c r="H63" s="61"/>
      <c r="I63" s="13"/>
      <c r="J63" s="58"/>
      <c r="K63" s="21"/>
      <c r="L63" s="71"/>
      <c r="M63" s="71"/>
      <c r="N63" s="21"/>
      <c r="O63" s="21"/>
      <c r="P63" s="21"/>
      <c r="Q63" s="21"/>
    </row>
    <row r="64" spans="2:17" x14ac:dyDescent="0.25">
      <c r="B64" s="64"/>
      <c r="C64" s="61"/>
      <c r="D64" s="11" t="s">
        <v>29</v>
      </c>
      <c r="E64" s="17">
        <f>K55*28%/3</f>
        <v>133791.00000000003</v>
      </c>
      <c r="F64" s="17">
        <f>K58*28%/3</f>
        <v>0</v>
      </c>
      <c r="G64" s="17">
        <f t="shared" si="2"/>
        <v>0</v>
      </c>
      <c r="H64" s="61"/>
      <c r="I64" s="13"/>
      <c r="J64" s="58"/>
      <c r="K64" s="21"/>
      <c r="L64" s="71"/>
      <c r="M64" s="71"/>
      <c r="N64" s="21"/>
      <c r="O64" s="21"/>
      <c r="P64" s="21"/>
      <c r="Q64" s="21"/>
    </row>
    <row r="65" spans="2:17" x14ac:dyDescent="0.25">
      <c r="B65" s="65"/>
      <c r="C65" s="62"/>
      <c r="D65" s="11" t="s">
        <v>30</v>
      </c>
      <c r="E65" s="17">
        <f>K55*28%/3</f>
        <v>133791.00000000003</v>
      </c>
      <c r="F65" s="17">
        <f>K58*28%/3</f>
        <v>0</v>
      </c>
      <c r="G65" s="17">
        <f t="shared" si="2"/>
        <v>0</v>
      </c>
      <c r="H65" s="62"/>
      <c r="I65" s="13"/>
      <c r="J65" s="59"/>
      <c r="K65" s="21"/>
      <c r="L65" s="72"/>
      <c r="M65" s="72"/>
      <c r="N65" s="21"/>
      <c r="O65" s="21"/>
      <c r="P65" s="21"/>
      <c r="Q65" s="21"/>
    </row>
    <row r="67" spans="2:17" hidden="1" x14ac:dyDescent="0.25">
      <c r="B67" s="20" t="s">
        <v>31</v>
      </c>
    </row>
    <row r="68" spans="2:17" hidden="1" x14ac:dyDescent="0.25">
      <c r="B68" s="20" t="s">
        <v>32</v>
      </c>
    </row>
    <row r="69" spans="2:17" hidden="1" x14ac:dyDescent="0.25">
      <c r="B69" s="20" t="s">
        <v>33</v>
      </c>
    </row>
    <row r="70" spans="2:17" hidden="1" x14ac:dyDescent="0.25">
      <c r="B70" s="20" t="s">
        <v>34</v>
      </c>
    </row>
    <row r="72" spans="2:17" x14ac:dyDescent="0.25">
      <c r="B72" s="68" t="s">
        <v>37</v>
      </c>
      <c r="C72" s="68"/>
      <c r="D72" s="8"/>
      <c r="E72" s="7"/>
      <c r="F72" s="7"/>
      <c r="G72" s="7"/>
      <c r="H72" s="7"/>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Parli 8</v>
      </c>
      <c r="D76" s="11" t="s">
        <v>19</v>
      </c>
      <c r="E76" s="17">
        <f>K77*25%/3</f>
        <v>119456.25000000001</v>
      </c>
      <c r="F76" s="17">
        <f>K80*25%/3</f>
        <v>0</v>
      </c>
      <c r="G76" s="17">
        <f>$K$83/9</f>
        <v>0</v>
      </c>
      <c r="H76" s="60" t="str">
        <f>H54</f>
        <v>WCL, SCCL</v>
      </c>
      <c r="I76" s="13"/>
      <c r="J76" s="57">
        <v>6.529475923657591</v>
      </c>
      <c r="K76" s="15" t="s">
        <v>40</v>
      </c>
      <c r="L76" s="70" t="s">
        <v>44</v>
      </c>
      <c r="M76" s="70" t="s">
        <v>46</v>
      </c>
      <c r="N76" s="21"/>
      <c r="O76" s="21"/>
      <c r="P76" s="21"/>
      <c r="Q76" s="21"/>
    </row>
    <row r="77" spans="2:17" x14ac:dyDescent="0.25">
      <c r="B77" s="64"/>
      <c r="C77" s="61"/>
      <c r="D77" s="11" t="s">
        <v>20</v>
      </c>
      <c r="E77" s="17">
        <f>K77*25%/3</f>
        <v>119456.25000000001</v>
      </c>
      <c r="F77" s="17">
        <f>K80*25%/3</f>
        <v>0</v>
      </c>
      <c r="G77" s="17">
        <f t="shared" ref="G77:G87" si="3">$K$83/9</f>
        <v>0</v>
      </c>
      <c r="H77" s="61"/>
      <c r="I77" s="13"/>
      <c r="J77" s="58"/>
      <c r="K77" s="22">
        <v>1433475.0000000002</v>
      </c>
      <c r="L77" s="71"/>
      <c r="M77" s="71"/>
      <c r="N77" s="21"/>
      <c r="O77" s="21"/>
      <c r="P77" s="21"/>
      <c r="Q77" s="21"/>
    </row>
    <row r="78" spans="2:17" x14ac:dyDescent="0.25">
      <c r="B78" s="64"/>
      <c r="C78" s="61"/>
      <c r="D78" s="11" t="s">
        <v>21</v>
      </c>
      <c r="E78" s="17">
        <f>K77*25%/3</f>
        <v>119456.25000000001</v>
      </c>
      <c r="F78" s="17">
        <f>K80*25%/3</f>
        <v>0</v>
      </c>
      <c r="G78" s="17">
        <f t="shared" si="3"/>
        <v>0</v>
      </c>
      <c r="H78" s="61"/>
      <c r="I78" s="13"/>
      <c r="J78" s="58"/>
      <c r="K78" s="16"/>
      <c r="L78" s="71"/>
      <c r="M78" s="71"/>
      <c r="N78" s="21"/>
      <c r="O78" s="21"/>
      <c r="P78" s="21"/>
      <c r="Q78" s="21"/>
    </row>
    <row r="79" spans="2:17" x14ac:dyDescent="0.25">
      <c r="B79" s="64"/>
      <c r="C79" s="61"/>
      <c r="D79" s="11" t="s">
        <v>22</v>
      </c>
      <c r="E79" s="17">
        <f>K77*22%/3</f>
        <v>105121.50000000001</v>
      </c>
      <c r="F79" s="17">
        <f>K80*22%/3</f>
        <v>0</v>
      </c>
      <c r="G79" s="17"/>
      <c r="H79" s="61"/>
      <c r="I79" s="13"/>
      <c r="J79" s="58"/>
      <c r="K79" s="16" t="s">
        <v>41</v>
      </c>
      <c r="L79" s="71"/>
      <c r="M79" s="71"/>
      <c r="N79" s="21"/>
      <c r="O79" s="21"/>
      <c r="P79" s="21"/>
      <c r="Q79" s="21"/>
    </row>
    <row r="80" spans="2:17" x14ac:dyDescent="0.25">
      <c r="B80" s="64"/>
      <c r="C80" s="61"/>
      <c r="D80" s="11" t="s">
        <v>23</v>
      </c>
      <c r="E80" s="17">
        <f>K77*22%/3</f>
        <v>105121.50000000001</v>
      </c>
      <c r="F80" s="17">
        <f>K80*22%/3</f>
        <v>0</v>
      </c>
      <c r="G80" s="17"/>
      <c r="H80" s="61"/>
      <c r="I80" s="13"/>
      <c r="J80" s="58"/>
      <c r="K80" s="22">
        <v>0</v>
      </c>
      <c r="L80" s="71"/>
      <c r="M80" s="71"/>
      <c r="N80" s="21"/>
      <c r="O80" s="21"/>
      <c r="P80" s="21"/>
      <c r="Q80" s="21"/>
    </row>
    <row r="81" spans="2:17" x14ac:dyDescent="0.25">
      <c r="B81" s="64"/>
      <c r="C81" s="61"/>
      <c r="D81" s="11" t="s">
        <v>24</v>
      </c>
      <c r="E81" s="17">
        <f>K77*22%/3</f>
        <v>105121.50000000001</v>
      </c>
      <c r="F81" s="17">
        <f>K80*22%/3</f>
        <v>0</v>
      </c>
      <c r="G81" s="17"/>
      <c r="H81" s="61"/>
      <c r="I81" s="13"/>
      <c r="J81" s="58"/>
      <c r="K81" s="16"/>
      <c r="L81" s="71"/>
      <c r="M81" s="71"/>
      <c r="N81" s="21"/>
      <c r="O81" s="21"/>
      <c r="P81" s="21"/>
      <c r="Q81" s="21"/>
    </row>
    <row r="82" spans="2:17" x14ac:dyDescent="0.25">
      <c r="B82" s="64"/>
      <c r="C82" s="61"/>
      <c r="D82" s="11" t="s">
        <v>25</v>
      </c>
      <c r="E82" s="17">
        <f>K77*25%/3</f>
        <v>119456.25000000001</v>
      </c>
      <c r="F82" s="17">
        <f>K80*25%/3</f>
        <v>0</v>
      </c>
      <c r="G82" s="17">
        <f t="shared" si="3"/>
        <v>0</v>
      </c>
      <c r="H82" s="61"/>
      <c r="I82" s="13"/>
      <c r="J82" s="58"/>
      <c r="K82" s="16" t="s">
        <v>42</v>
      </c>
      <c r="L82" s="71"/>
      <c r="M82" s="71"/>
      <c r="N82" s="21"/>
      <c r="O82" s="21"/>
      <c r="P82" s="21"/>
      <c r="Q82" s="21"/>
    </row>
    <row r="83" spans="2:17" x14ac:dyDescent="0.25">
      <c r="B83" s="64"/>
      <c r="C83" s="61"/>
      <c r="D83" s="11" t="s">
        <v>26</v>
      </c>
      <c r="E83" s="17">
        <f>K77*25%/3</f>
        <v>119456.25000000001</v>
      </c>
      <c r="F83" s="17">
        <f>K80*25%/3</f>
        <v>0</v>
      </c>
      <c r="G83" s="17">
        <f t="shared" si="3"/>
        <v>0</v>
      </c>
      <c r="H83" s="61"/>
      <c r="I83" s="13"/>
      <c r="J83" s="58"/>
      <c r="K83" s="22">
        <v>0</v>
      </c>
      <c r="L83" s="71"/>
      <c r="M83" s="71"/>
      <c r="N83" s="21"/>
      <c r="O83" s="21"/>
      <c r="P83" s="21"/>
      <c r="Q83" s="21"/>
    </row>
    <row r="84" spans="2:17" x14ac:dyDescent="0.25">
      <c r="B84" s="64"/>
      <c r="C84" s="61"/>
      <c r="D84" s="11" t="s">
        <v>27</v>
      </c>
      <c r="E84" s="17">
        <f>K77*25%/3</f>
        <v>119456.25000000001</v>
      </c>
      <c r="F84" s="17">
        <f>K80*25%/3</f>
        <v>0</v>
      </c>
      <c r="G84" s="17">
        <f t="shared" si="3"/>
        <v>0</v>
      </c>
      <c r="H84" s="61"/>
      <c r="I84" s="13"/>
      <c r="J84" s="58"/>
      <c r="K84" s="21"/>
      <c r="L84" s="71"/>
      <c r="M84" s="71"/>
      <c r="N84" s="21"/>
      <c r="O84" s="21"/>
      <c r="P84" s="21"/>
      <c r="Q84" s="21"/>
    </row>
    <row r="85" spans="2:17" x14ac:dyDescent="0.25">
      <c r="B85" s="64"/>
      <c r="C85" s="61"/>
      <c r="D85" s="11" t="s">
        <v>28</v>
      </c>
      <c r="E85" s="17">
        <f>K77*28%/3</f>
        <v>133791.00000000003</v>
      </c>
      <c r="F85" s="17">
        <f>K80*28%/3</f>
        <v>0</v>
      </c>
      <c r="G85" s="17">
        <f t="shared" si="3"/>
        <v>0</v>
      </c>
      <c r="H85" s="61"/>
      <c r="I85" s="13"/>
      <c r="J85" s="58"/>
      <c r="K85" s="21"/>
      <c r="L85" s="71"/>
      <c r="M85" s="71"/>
      <c r="N85" s="21"/>
      <c r="O85" s="21"/>
      <c r="P85" s="21"/>
      <c r="Q85" s="21"/>
    </row>
    <row r="86" spans="2:17" x14ac:dyDescent="0.25">
      <c r="B86" s="64"/>
      <c r="C86" s="61"/>
      <c r="D86" s="11" t="s">
        <v>29</v>
      </c>
      <c r="E86" s="17">
        <f>K77*28%/3</f>
        <v>133791.00000000003</v>
      </c>
      <c r="F86" s="17">
        <f>K80*28%/3</f>
        <v>0</v>
      </c>
      <c r="G86" s="17">
        <f t="shared" si="3"/>
        <v>0</v>
      </c>
      <c r="H86" s="61"/>
      <c r="I86" s="13"/>
      <c r="J86" s="58"/>
      <c r="K86" s="21"/>
      <c r="L86" s="71"/>
      <c r="M86" s="71"/>
      <c r="N86" s="21"/>
      <c r="O86" s="21"/>
      <c r="P86" s="21"/>
      <c r="Q86" s="21"/>
    </row>
    <row r="87" spans="2:17" x14ac:dyDescent="0.25">
      <c r="B87" s="65"/>
      <c r="C87" s="62"/>
      <c r="D87" s="11" t="s">
        <v>30</v>
      </c>
      <c r="E87" s="17">
        <f>K77*28%/3</f>
        <v>133791.00000000003</v>
      </c>
      <c r="F87" s="17">
        <f>K80*28%/3</f>
        <v>0</v>
      </c>
      <c r="G87" s="17">
        <f t="shared" si="3"/>
        <v>0</v>
      </c>
      <c r="H87" s="62"/>
      <c r="I87" s="13"/>
      <c r="J87" s="59"/>
      <c r="K87" s="21"/>
      <c r="L87" s="72"/>
      <c r="M87" s="72"/>
      <c r="N87" s="21"/>
      <c r="O87" s="21"/>
      <c r="P87" s="21"/>
      <c r="Q87" s="21"/>
    </row>
    <row r="89" spans="2:17" hidden="1" x14ac:dyDescent="0.25">
      <c r="B89" s="20" t="s">
        <v>31</v>
      </c>
    </row>
    <row r="90" spans="2:17" hidden="1" x14ac:dyDescent="0.25">
      <c r="B90" s="20" t="s">
        <v>32</v>
      </c>
    </row>
    <row r="91" spans="2:17" hidden="1" x14ac:dyDescent="0.25">
      <c r="B91" s="20" t="s">
        <v>33</v>
      </c>
    </row>
    <row r="92" spans="2:17" hidden="1" x14ac:dyDescent="0.25">
      <c r="B92" s="20" t="s">
        <v>34</v>
      </c>
    </row>
    <row r="94" spans="2:17" x14ac:dyDescent="0.25">
      <c r="B94" s="68" t="s">
        <v>38</v>
      </c>
      <c r="C94" s="68"/>
      <c r="D94" s="8"/>
      <c r="E94" s="7"/>
      <c r="F94" s="7"/>
      <c r="G94" s="7"/>
      <c r="H94" s="7"/>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Parli 8</v>
      </c>
      <c r="D98" s="11" t="s">
        <v>19</v>
      </c>
      <c r="E98" s="17">
        <f>K99*25%/3</f>
        <v>119456.25000000001</v>
      </c>
      <c r="F98" s="17">
        <f>K102*25%/3</f>
        <v>0</v>
      </c>
      <c r="G98" s="17">
        <f>$K$105/9</f>
        <v>0</v>
      </c>
      <c r="H98" s="60" t="str">
        <f>H76</f>
        <v>WCL, SCCL</v>
      </c>
      <c r="I98" s="13"/>
      <c r="J98" s="57">
        <v>6.8475114488009554</v>
      </c>
      <c r="K98" s="15" t="s">
        <v>40</v>
      </c>
      <c r="L98" s="70" t="s">
        <v>44</v>
      </c>
      <c r="M98" s="70" t="s">
        <v>46</v>
      </c>
      <c r="N98" s="21"/>
      <c r="O98" s="21"/>
      <c r="P98" s="21"/>
      <c r="Q98" s="21"/>
    </row>
    <row r="99" spans="2:17" x14ac:dyDescent="0.25">
      <c r="B99" s="64"/>
      <c r="C99" s="61"/>
      <c r="D99" s="11" t="s">
        <v>20</v>
      </c>
      <c r="E99" s="17">
        <f>K99*25%/3</f>
        <v>119456.25000000001</v>
      </c>
      <c r="F99" s="17">
        <f>K102*25%/3</f>
        <v>0</v>
      </c>
      <c r="G99" s="17">
        <f t="shared" ref="G99:G109" si="4">$K$105/9</f>
        <v>0</v>
      </c>
      <c r="H99" s="61"/>
      <c r="I99" s="13"/>
      <c r="J99" s="58"/>
      <c r="K99" s="22">
        <v>1433475.0000000002</v>
      </c>
      <c r="L99" s="71"/>
      <c r="M99" s="71"/>
      <c r="N99" s="21"/>
      <c r="O99" s="21"/>
      <c r="P99" s="21"/>
      <c r="Q99" s="21"/>
    </row>
    <row r="100" spans="2:17" x14ac:dyDescent="0.25">
      <c r="B100" s="64"/>
      <c r="C100" s="61"/>
      <c r="D100" s="11" t="s">
        <v>21</v>
      </c>
      <c r="E100" s="17">
        <f>K99*25%/3</f>
        <v>119456.25000000001</v>
      </c>
      <c r="F100" s="17">
        <f>K102*25%/3</f>
        <v>0</v>
      </c>
      <c r="G100" s="17">
        <f t="shared" si="4"/>
        <v>0</v>
      </c>
      <c r="H100" s="61"/>
      <c r="I100" s="13"/>
      <c r="J100" s="58"/>
      <c r="K100" s="16"/>
      <c r="L100" s="71"/>
      <c r="M100" s="71"/>
      <c r="N100" s="21"/>
      <c r="O100" s="21"/>
      <c r="P100" s="21"/>
      <c r="Q100" s="21"/>
    </row>
    <row r="101" spans="2:17" x14ac:dyDescent="0.25">
      <c r="B101" s="64"/>
      <c r="C101" s="61"/>
      <c r="D101" s="11" t="s">
        <v>22</v>
      </c>
      <c r="E101" s="17">
        <f>K99*22%/3</f>
        <v>105121.50000000001</v>
      </c>
      <c r="F101" s="17">
        <f>K102*22%/3</f>
        <v>0</v>
      </c>
      <c r="G101" s="17"/>
      <c r="H101" s="61"/>
      <c r="I101" s="13"/>
      <c r="J101" s="58"/>
      <c r="K101" s="16" t="s">
        <v>41</v>
      </c>
      <c r="L101" s="71"/>
      <c r="M101" s="71"/>
      <c r="N101" s="21"/>
      <c r="O101" s="21"/>
      <c r="P101" s="21"/>
      <c r="Q101" s="21"/>
    </row>
    <row r="102" spans="2:17" x14ac:dyDescent="0.25">
      <c r="B102" s="64"/>
      <c r="C102" s="61"/>
      <c r="D102" s="11" t="s">
        <v>23</v>
      </c>
      <c r="E102" s="17">
        <f>K99*22%/3</f>
        <v>105121.50000000001</v>
      </c>
      <c r="F102" s="17">
        <f>K102*22%/3</f>
        <v>0</v>
      </c>
      <c r="G102" s="17"/>
      <c r="H102" s="61"/>
      <c r="I102" s="13"/>
      <c r="J102" s="58"/>
      <c r="K102" s="22">
        <v>0</v>
      </c>
      <c r="L102" s="71"/>
      <c r="M102" s="71"/>
      <c r="N102" s="21"/>
      <c r="O102" s="21"/>
      <c r="P102" s="21"/>
      <c r="Q102" s="21"/>
    </row>
    <row r="103" spans="2:17" x14ac:dyDescent="0.25">
      <c r="B103" s="64"/>
      <c r="C103" s="61"/>
      <c r="D103" s="11" t="s">
        <v>24</v>
      </c>
      <c r="E103" s="17">
        <f>K99*22%/3</f>
        <v>105121.50000000001</v>
      </c>
      <c r="F103" s="17">
        <f>K102*22%/3</f>
        <v>0</v>
      </c>
      <c r="G103" s="17"/>
      <c r="H103" s="61"/>
      <c r="I103" s="13"/>
      <c r="J103" s="58"/>
      <c r="K103" s="16"/>
      <c r="L103" s="71"/>
      <c r="M103" s="71"/>
      <c r="N103" s="21"/>
      <c r="O103" s="21"/>
      <c r="P103" s="21"/>
      <c r="Q103" s="21"/>
    </row>
    <row r="104" spans="2:17" x14ac:dyDescent="0.25">
      <c r="B104" s="64"/>
      <c r="C104" s="61"/>
      <c r="D104" s="11" t="s">
        <v>25</v>
      </c>
      <c r="E104" s="17">
        <f>K99*25%/3</f>
        <v>119456.25000000001</v>
      </c>
      <c r="F104" s="17">
        <f>K102*25%/3</f>
        <v>0</v>
      </c>
      <c r="G104" s="17">
        <f t="shared" si="4"/>
        <v>0</v>
      </c>
      <c r="H104" s="61"/>
      <c r="I104" s="13"/>
      <c r="J104" s="58"/>
      <c r="K104" s="16" t="s">
        <v>42</v>
      </c>
      <c r="L104" s="71"/>
      <c r="M104" s="71"/>
      <c r="N104" s="21"/>
      <c r="O104" s="21"/>
      <c r="P104" s="21"/>
      <c r="Q104" s="21"/>
    </row>
    <row r="105" spans="2:17" x14ac:dyDescent="0.25">
      <c r="B105" s="64"/>
      <c r="C105" s="61"/>
      <c r="D105" s="11" t="s">
        <v>26</v>
      </c>
      <c r="E105" s="17">
        <f>K99*25%/3</f>
        <v>119456.25000000001</v>
      </c>
      <c r="F105" s="17">
        <f>K102*25%/3</f>
        <v>0</v>
      </c>
      <c r="G105" s="17">
        <f t="shared" si="4"/>
        <v>0</v>
      </c>
      <c r="H105" s="61"/>
      <c r="I105" s="13"/>
      <c r="J105" s="58"/>
      <c r="K105" s="22">
        <v>0</v>
      </c>
      <c r="L105" s="71"/>
      <c r="M105" s="71"/>
      <c r="N105" s="21"/>
      <c r="O105" s="21"/>
      <c r="P105" s="21"/>
      <c r="Q105" s="21"/>
    </row>
    <row r="106" spans="2:17" x14ac:dyDescent="0.25">
      <c r="B106" s="64"/>
      <c r="C106" s="61"/>
      <c r="D106" s="11" t="s">
        <v>27</v>
      </c>
      <c r="E106" s="17">
        <f>K99*25%/3</f>
        <v>119456.25000000001</v>
      </c>
      <c r="F106" s="17">
        <f>K102*25%/3</f>
        <v>0</v>
      </c>
      <c r="G106" s="17">
        <f t="shared" si="4"/>
        <v>0</v>
      </c>
      <c r="H106" s="61"/>
      <c r="I106" s="13"/>
      <c r="J106" s="58"/>
      <c r="K106" s="21"/>
      <c r="L106" s="71"/>
      <c r="M106" s="71"/>
      <c r="N106" s="21"/>
      <c r="O106" s="21"/>
      <c r="P106" s="21"/>
      <c r="Q106" s="21"/>
    </row>
    <row r="107" spans="2:17" x14ac:dyDescent="0.25">
      <c r="B107" s="64"/>
      <c r="C107" s="61"/>
      <c r="D107" s="11" t="s">
        <v>28</v>
      </c>
      <c r="E107" s="17">
        <f>K99*28%/3</f>
        <v>133791.00000000003</v>
      </c>
      <c r="F107" s="17">
        <f>K102*28%/3</f>
        <v>0</v>
      </c>
      <c r="G107" s="17">
        <f t="shared" si="4"/>
        <v>0</v>
      </c>
      <c r="H107" s="61"/>
      <c r="I107" s="13"/>
      <c r="J107" s="58"/>
      <c r="K107" s="21"/>
      <c r="L107" s="71"/>
      <c r="M107" s="71"/>
      <c r="N107" s="21"/>
      <c r="O107" s="21"/>
      <c r="P107" s="21"/>
      <c r="Q107" s="21"/>
    </row>
    <row r="108" spans="2:17" x14ac:dyDescent="0.25">
      <c r="B108" s="64"/>
      <c r="C108" s="61"/>
      <c r="D108" s="11" t="s">
        <v>29</v>
      </c>
      <c r="E108" s="17">
        <f>K99*28%/3</f>
        <v>133791.00000000003</v>
      </c>
      <c r="F108" s="17">
        <f>K102*28%/3</f>
        <v>0</v>
      </c>
      <c r="G108" s="17">
        <f t="shared" si="4"/>
        <v>0</v>
      </c>
      <c r="H108" s="61"/>
      <c r="I108" s="13"/>
      <c r="J108" s="58"/>
      <c r="K108" s="21"/>
      <c r="L108" s="71"/>
      <c r="M108" s="71"/>
      <c r="N108" s="21"/>
      <c r="O108" s="21"/>
      <c r="P108" s="21"/>
      <c r="Q108" s="21"/>
    </row>
    <row r="109" spans="2:17" x14ac:dyDescent="0.25">
      <c r="B109" s="65"/>
      <c r="C109" s="62"/>
      <c r="D109" s="11" t="s">
        <v>30</v>
      </c>
      <c r="E109" s="17">
        <f>K99*28%/3</f>
        <v>133791.00000000003</v>
      </c>
      <c r="F109" s="17">
        <f>K102*28%/3</f>
        <v>0</v>
      </c>
      <c r="G109" s="17">
        <f t="shared" si="4"/>
        <v>0</v>
      </c>
      <c r="H109" s="62"/>
      <c r="I109" s="13"/>
      <c r="J109" s="59"/>
      <c r="K109" s="21"/>
      <c r="L109" s="72"/>
      <c r="M109" s="72"/>
      <c r="N109" s="21"/>
      <c r="O109" s="21"/>
      <c r="P109" s="21"/>
      <c r="Q109" s="21"/>
    </row>
    <row r="111" spans="2:17" hidden="1" x14ac:dyDescent="0.25">
      <c r="B111" s="20" t="s">
        <v>31</v>
      </c>
    </row>
    <row r="112" spans="2:17" hidden="1" x14ac:dyDescent="0.25">
      <c r="B112" s="20" t="s">
        <v>32</v>
      </c>
    </row>
    <row r="113" spans="2:17" hidden="1" x14ac:dyDescent="0.25">
      <c r="B113" s="20" t="s">
        <v>33</v>
      </c>
    </row>
    <row r="114" spans="2:17" hidden="1" x14ac:dyDescent="0.25">
      <c r="B114" s="20" t="s">
        <v>34</v>
      </c>
    </row>
    <row r="116" spans="2:17" ht="49.8" customHeight="1" x14ac:dyDescent="0.25">
      <c r="B116" s="79" t="s">
        <v>59</v>
      </c>
      <c r="C116" s="79"/>
      <c r="D116" s="79"/>
      <c r="E116" s="79"/>
      <c r="F116" s="79"/>
      <c r="G116" s="79"/>
      <c r="H116" s="79"/>
      <c r="I116" s="79"/>
      <c r="J116" s="79"/>
      <c r="K116" s="79"/>
      <c r="L116" s="79"/>
      <c r="M116" s="79"/>
      <c r="N116" s="79"/>
      <c r="O116" s="79"/>
      <c r="P116" s="79"/>
      <c r="Q116" s="79"/>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tabSelected="1" zoomScale="78" zoomScaleNormal="78" workbookViewId="0">
      <selection activeCell="K77" sqref="K77"/>
    </sheetView>
  </sheetViews>
  <sheetFormatPr defaultColWidth="9.109375" defaultRowHeight="13.8" x14ac:dyDescent="0.25"/>
  <cols>
    <col min="1" max="1" width="9.109375" style="20"/>
    <col min="2" max="2" width="5.88671875" style="20" customWidth="1"/>
    <col min="3" max="3" width="13.21875" style="20" customWidth="1"/>
    <col min="4" max="4" width="8.6640625" style="20" customWidth="1"/>
    <col min="5" max="5" width="16" style="20" customWidth="1"/>
    <col min="6" max="6" width="14" style="20" customWidth="1"/>
    <col min="7" max="7" width="16.77734375" style="20" customWidth="1"/>
    <col min="8" max="8" width="13.6640625" style="20" bestFit="1" customWidth="1"/>
    <col min="9" max="9" width="12.33203125" style="20" customWidth="1"/>
    <col min="10" max="10" width="10.77734375" style="20" customWidth="1"/>
    <col min="11" max="11" width="11.88671875" style="20" customWidth="1"/>
    <col min="12" max="12" width="31.77734375" style="20" customWidth="1"/>
    <col min="13" max="13" width="25.77734375" style="20" customWidth="1"/>
    <col min="14" max="14" width="14.6640625" style="20" customWidth="1"/>
    <col min="15" max="15" width="14.33203125" style="20" customWidth="1"/>
    <col min="16" max="16" width="16.21875" style="20" customWidth="1"/>
    <col min="17" max="17" width="17.109375" style="20" customWidth="1"/>
    <col min="18" max="16384" width="9.109375" style="20"/>
  </cols>
  <sheetData>
    <row r="2" spans="2:18" x14ac:dyDescent="0.25">
      <c r="B2" s="1" t="s">
        <v>84</v>
      </c>
      <c r="C2" s="2"/>
      <c r="D2" s="2"/>
      <c r="E2" s="2"/>
      <c r="F2" s="2"/>
      <c r="G2" s="2"/>
      <c r="H2" s="2"/>
      <c r="I2" s="2"/>
      <c r="J2" s="2"/>
      <c r="K2" s="2"/>
      <c r="L2" s="2"/>
      <c r="M2" s="2"/>
      <c r="N2" s="2"/>
    </row>
    <row r="3" spans="2:18" x14ac:dyDescent="0.25">
      <c r="B3" s="4" t="s">
        <v>0</v>
      </c>
      <c r="C3" s="5"/>
      <c r="D3" s="5"/>
      <c r="E3" s="5"/>
      <c r="F3" s="5"/>
      <c r="G3" s="5"/>
      <c r="H3" s="5"/>
      <c r="I3" s="5"/>
      <c r="J3" s="5"/>
      <c r="K3" s="5"/>
      <c r="L3" s="5"/>
      <c r="M3" s="5"/>
      <c r="N3" s="2"/>
    </row>
    <row r="4" spans="2:18" x14ac:dyDescent="0.25">
      <c r="B4" s="4" t="s">
        <v>1</v>
      </c>
      <c r="C4" s="6"/>
      <c r="D4" s="6"/>
      <c r="E4" s="6"/>
      <c r="F4" s="6"/>
      <c r="G4" s="6"/>
      <c r="H4" s="6"/>
      <c r="I4" s="6"/>
      <c r="J4" s="6"/>
      <c r="K4" s="6"/>
      <c r="L4" s="6"/>
      <c r="M4" s="6"/>
      <c r="N4" s="6"/>
    </row>
    <row r="5" spans="2:18" x14ac:dyDescent="0.25">
      <c r="B5" s="7"/>
      <c r="C5" s="7"/>
      <c r="D5" s="7"/>
      <c r="E5" s="7"/>
      <c r="F5" s="7"/>
      <c r="G5" s="7"/>
      <c r="H5" s="7"/>
      <c r="I5" s="7"/>
      <c r="J5" s="7"/>
      <c r="K5" s="7"/>
      <c r="L5" s="7"/>
      <c r="M5" s="7"/>
      <c r="N5" s="7"/>
    </row>
    <row r="6" spans="2:18" x14ac:dyDescent="0.25">
      <c r="B6" s="68" t="s">
        <v>2</v>
      </c>
      <c r="C6" s="68"/>
      <c r="D6" s="51"/>
      <c r="E6" s="7"/>
      <c r="F6" s="7"/>
      <c r="G6" s="7"/>
      <c r="H6" s="7"/>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52" t="s">
        <v>40</v>
      </c>
      <c r="F9" s="10" t="s">
        <v>41</v>
      </c>
      <c r="G9" s="10" t="s">
        <v>42</v>
      </c>
      <c r="H9" s="10" t="s">
        <v>11</v>
      </c>
      <c r="I9" s="10" t="s">
        <v>12</v>
      </c>
      <c r="J9" s="10" t="s">
        <v>13</v>
      </c>
      <c r="K9" s="52" t="s">
        <v>14</v>
      </c>
      <c r="L9" s="52" t="s">
        <v>15</v>
      </c>
      <c r="M9" s="52" t="s">
        <v>16</v>
      </c>
      <c r="N9" s="52" t="s">
        <v>17</v>
      </c>
      <c r="O9" s="52" t="s">
        <v>18</v>
      </c>
      <c r="P9" s="69"/>
      <c r="Q9" s="69"/>
    </row>
    <row r="10" spans="2:18" x14ac:dyDescent="0.25">
      <c r="B10" s="63">
        <f>B9+1</f>
        <v>1</v>
      </c>
      <c r="C10" s="60" t="s">
        <v>84</v>
      </c>
      <c r="D10" s="11" t="s">
        <v>19</v>
      </c>
      <c r="E10" s="17">
        <f>$K$11/12</f>
        <v>47083.766051518644</v>
      </c>
      <c r="F10" s="17">
        <f>K14*25%/3</f>
        <v>0</v>
      </c>
      <c r="G10" s="17">
        <f>$K$17/9</f>
        <v>0</v>
      </c>
      <c r="H10" s="60" t="s">
        <v>85</v>
      </c>
      <c r="I10" s="13"/>
      <c r="J10" s="57">
        <v>5.2320910152441957</v>
      </c>
      <c r="K10" s="15" t="s">
        <v>40</v>
      </c>
      <c r="L10" s="70" t="s">
        <v>87</v>
      </c>
      <c r="M10" s="70" t="s">
        <v>86</v>
      </c>
      <c r="N10" s="21"/>
      <c r="O10" s="21"/>
      <c r="P10" s="21"/>
      <c r="Q10" s="21"/>
    </row>
    <row r="11" spans="2:18" x14ac:dyDescent="0.25">
      <c r="B11" s="64"/>
      <c r="C11" s="61"/>
      <c r="D11" s="11" t="s">
        <v>20</v>
      </c>
      <c r="E11" s="17">
        <f t="shared" ref="E11:E21" si="0">$K$11/12</f>
        <v>47083.766051518644</v>
      </c>
      <c r="F11" s="17">
        <f>K14*25%/3</f>
        <v>0</v>
      </c>
      <c r="G11" s="17">
        <f t="shared" ref="G11:G21" si="1">$K$17/9</f>
        <v>0</v>
      </c>
      <c r="H11" s="61"/>
      <c r="I11" s="13"/>
      <c r="J11" s="58"/>
      <c r="K11" s="22">
        <v>565005.19261822372</v>
      </c>
      <c r="L11" s="71"/>
      <c r="M11" s="71"/>
      <c r="N11" s="21"/>
      <c r="O11" s="21"/>
      <c r="P11" s="21"/>
      <c r="Q11" s="21"/>
    </row>
    <row r="12" spans="2:18" x14ac:dyDescent="0.25">
      <c r="B12" s="64"/>
      <c r="C12" s="61"/>
      <c r="D12" s="11" t="s">
        <v>21</v>
      </c>
      <c r="E12" s="17">
        <f t="shared" si="0"/>
        <v>47083.766051518644</v>
      </c>
      <c r="F12" s="17">
        <f>K14*25%/3</f>
        <v>0</v>
      </c>
      <c r="G12" s="17">
        <f t="shared" si="1"/>
        <v>0</v>
      </c>
      <c r="H12" s="61"/>
      <c r="I12" s="13"/>
      <c r="J12" s="58"/>
      <c r="K12" s="16"/>
      <c r="L12" s="71"/>
      <c r="M12" s="71"/>
      <c r="N12" s="21"/>
      <c r="O12" s="21"/>
      <c r="P12" s="21"/>
      <c r="Q12" s="21"/>
    </row>
    <row r="13" spans="2:18" x14ac:dyDescent="0.25">
      <c r="B13" s="64"/>
      <c r="C13" s="61"/>
      <c r="D13" s="11" t="s">
        <v>22</v>
      </c>
      <c r="E13" s="17">
        <f t="shared" si="0"/>
        <v>47083.766051518644</v>
      </c>
      <c r="F13" s="17">
        <f>K14*22%/3</f>
        <v>0</v>
      </c>
      <c r="G13" s="17"/>
      <c r="H13" s="61"/>
      <c r="I13" s="13"/>
      <c r="J13" s="58"/>
      <c r="K13" s="16" t="s">
        <v>41</v>
      </c>
      <c r="L13" s="71"/>
      <c r="M13" s="71"/>
      <c r="N13" s="21"/>
      <c r="O13" s="21"/>
      <c r="P13" s="21"/>
      <c r="Q13" s="21"/>
    </row>
    <row r="14" spans="2:18" x14ac:dyDescent="0.25">
      <c r="B14" s="64"/>
      <c r="C14" s="61"/>
      <c r="D14" s="11" t="s">
        <v>23</v>
      </c>
      <c r="E14" s="17">
        <f t="shared" si="0"/>
        <v>47083.766051518644</v>
      </c>
      <c r="F14" s="17">
        <f>K14*22%/3</f>
        <v>0</v>
      </c>
      <c r="G14" s="17"/>
      <c r="H14" s="61"/>
      <c r="I14" s="13"/>
      <c r="J14" s="58"/>
      <c r="K14" s="22"/>
      <c r="L14" s="71"/>
      <c r="M14" s="71"/>
      <c r="N14" s="21"/>
      <c r="O14" s="21"/>
      <c r="P14" s="21"/>
      <c r="Q14" s="21"/>
    </row>
    <row r="15" spans="2:18" x14ac:dyDescent="0.25">
      <c r="B15" s="64"/>
      <c r="C15" s="61"/>
      <c r="D15" s="11" t="s">
        <v>24</v>
      </c>
      <c r="E15" s="17">
        <f t="shared" si="0"/>
        <v>47083.766051518644</v>
      </c>
      <c r="F15" s="17">
        <f>K14*22%/3</f>
        <v>0</v>
      </c>
      <c r="G15" s="17"/>
      <c r="H15" s="61"/>
      <c r="I15" s="12"/>
      <c r="J15" s="58"/>
      <c r="K15" s="16"/>
      <c r="L15" s="71"/>
      <c r="M15" s="71"/>
      <c r="N15" s="21"/>
      <c r="O15" s="21"/>
      <c r="P15" s="21"/>
      <c r="Q15" s="21"/>
      <c r="R15" s="21"/>
    </row>
    <row r="16" spans="2:18" x14ac:dyDescent="0.25">
      <c r="B16" s="64"/>
      <c r="C16" s="61"/>
      <c r="D16" s="11" t="s">
        <v>25</v>
      </c>
      <c r="E16" s="17">
        <f t="shared" si="0"/>
        <v>47083.766051518644</v>
      </c>
      <c r="F16" s="17">
        <f>K14*25%/3</f>
        <v>0</v>
      </c>
      <c r="G16" s="17">
        <f t="shared" si="1"/>
        <v>0</v>
      </c>
      <c r="H16" s="61"/>
      <c r="I16" s="13"/>
      <c r="J16" s="58"/>
      <c r="K16" s="16" t="s">
        <v>42</v>
      </c>
      <c r="L16" s="71"/>
      <c r="M16" s="71"/>
      <c r="N16" s="21"/>
      <c r="O16" s="21"/>
      <c r="P16" s="21"/>
      <c r="Q16" s="21"/>
    </row>
    <row r="17" spans="2:17" x14ac:dyDescent="0.25">
      <c r="B17" s="64"/>
      <c r="C17" s="61"/>
      <c r="D17" s="11" t="s">
        <v>26</v>
      </c>
      <c r="E17" s="17">
        <f t="shared" si="0"/>
        <v>47083.766051518644</v>
      </c>
      <c r="F17" s="17">
        <f>K14*25%/3</f>
        <v>0</v>
      </c>
      <c r="G17" s="17">
        <f t="shared" si="1"/>
        <v>0</v>
      </c>
      <c r="H17" s="61"/>
      <c r="I17" s="13"/>
      <c r="J17" s="58"/>
      <c r="K17" s="22"/>
      <c r="L17" s="71"/>
      <c r="M17" s="71"/>
      <c r="N17" s="21"/>
      <c r="O17" s="21"/>
      <c r="P17" s="21"/>
      <c r="Q17" s="21"/>
    </row>
    <row r="18" spans="2:17" x14ac:dyDescent="0.25">
      <c r="B18" s="64"/>
      <c r="C18" s="61"/>
      <c r="D18" s="11" t="s">
        <v>27</v>
      </c>
      <c r="E18" s="17">
        <f t="shared" si="0"/>
        <v>47083.766051518644</v>
      </c>
      <c r="F18" s="17">
        <f>K14*25%/3</f>
        <v>0</v>
      </c>
      <c r="G18" s="17">
        <f t="shared" si="1"/>
        <v>0</v>
      </c>
      <c r="H18" s="61"/>
      <c r="I18" s="13"/>
      <c r="J18" s="58"/>
      <c r="K18" s="21"/>
      <c r="L18" s="71"/>
      <c r="M18" s="71"/>
      <c r="N18" s="21"/>
      <c r="O18" s="21"/>
      <c r="P18" s="21"/>
      <c r="Q18" s="21"/>
    </row>
    <row r="19" spans="2:17" x14ac:dyDescent="0.25">
      <c r="B19" s="64"/>
      <c r="C19" s="61"/>
      <c r="D19" s="11" t="s">
        <v>28</v>
      </c>
      <c r="E19" s="17">
        <f t="shared" si="0"/>
        <v>47083.766051518644</v>
      </c>
      <c r="F19" s="17">
        <f>K14*28%/3</f>
        <v>0</v>
      </c>
      <c r="G19" s="17">
        <f t="shared" si="1"/>
        <v>0</v>
      </c>
      <c r="H19" s="61"/>
      <c r="I19" s="13"/>
      <c r="J19" s="58"/>
      <c r="K19" s="21"/>
      <c r="L19" s="71"/>
      <c r="M19" s="71"/>
      <c r="N19" s="21"/>
      <c r="O19" s="21"/>
      <c r="P19" s="21"/>
      <c r="Q19" s="21"/>
    </row>
    <row r="20" spans="2:17" x14ac:dyDescent="0.25">
      <c r="B20" s="64"/>
      <c r="C20" s="61"/>
      <c r="D20" s="11" t="s">
        <v>29</v>
      </c>
      <c r="E20" s="17">
        <f t="shared" si="0"/>
        <v>47083.766051518644</v>
      </c>
      <c r="F20" s="17">
        <f>K14*28%/3</f>
        <v>0</v>
      </c>
      <c r="G20" s="17">
        <f t="shared" si="1"/>
        <v>0</v>
      </c>
      <c r="H20" s="61"/>
      <c r="I20" s="13"/>
      <c r="J20" s="58"/>
      <c r="K20" s="21"/>
      <c r="L20" s="71"/>
      <c r="M20" s="71"/>
      <c r="N20" s="21"/>
      <c r="O20" s="21"/>
      <c r="P20" s="21"/>
      <c r="Q20" s="21"/>
    </row>
    <row r="21" spans="2:17" x14ac:dyDescent="0.25">
      <c r="B21" s="65"/>
      <c r="C21" s="62"/>
      <c r="D21" s="11" t="s">
        <v>30</v>
      </c>
      <c r="E21" s="17">
        <f t="shared" si="0"/>
        <v>47083.766051518644</v>
      </c>
      <c r="F21" s="17">
        <f>K14*28%/3</f>
        <v>0</v>
      </c>
      <c r="G21" s="17">
        <f t="shared" si="1"/>
        <v>0</v>
      </c>
      <c r="H21" s="62"/>
      <c r="I21" s="13"/>
      <c r="J21" s="59"/>
      <c r="K21" s="21"/>
      <c r="L21" s="72"/>
      <c r="M21" s="72"/>
      <c r="N21" s="21"/>
      <c r="O21" s="21"/>
      <c r="P21" s="21"/>
      <c r="Q21" s="21"/>
    </row>
    <row r="23" spans="2:17" x14ac:dyDescent="0.25">
      <c r="B23" s="20" t="s">
        <v>31</v>
      </c>
    </row>
    <row r="24" spans="2:17" x14ac:dyDescent="0.25">
      <c r="B24" s="20" t="s">
        <v>32</v>
      </c>
    </row>
    <row r="25" spans="2:17" x14ac:dyDescent="0.25">
      <c r="B25" s="20" t="s">
        <v>33</v>
      </c>
    </row>
    <row r="26" spans="2:17" x14ac:dyDescent="0.25">
      <c r="B26" s="20" t="s">
        <v>34</v>
      </c>
    </row>
    <row r="28" spans="2:17" x14ac:dyDescent="0.25">
      <c r="B28" s="68" t="s">
        <v>35</v>
      </c>
      <c r="C28" s="68"/>
      <c r="D28" s="51"/>
      <c r="E28" s="7"/>
      <c r="F28" s="7"/>
      <c r="G28" s="7"/>
      <c r="H28" s="7"/>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52" t="s">
        <v>40</v>
      </c>
      <c r="F31" s="10" t="s">
        <v>41</v>
      </c>
      <c r="G31" s="10" t="s">
        <v>42</v>
      </c>
      <c r="H31" s="10" t="s">
        <v>11</v>
      </c>
      <c r="I31" s="10" t="s">
        <v>12</v>
      </c>
      <c r="J31" s="10" t="s">
        <v>13</v>
      </c>
      <c r="K31" s="52" t="s">
        <v>14</v>
      </c>
      <c r="L31" s="52" t="s">
        <v>15</v>
      </c>
      <c r="M31" s="52" t="s">
        <v>16</v>
      </c>
      <c r="N31" s="52" t="s">
        <v>17</v>
      </c>
      <c r="O31" s="52" t="s">
        <v>18</v>
      </c>
      <c r="P31" s="69"/>
      <c r="Q31" s="69"/>
    </row>
    <row r="32" spans="2:17" ht="13.8" customHeight="1" x14ac:dyDescent="0.25">
      <c r="B32" s="63">
        <f>B31+1</f>
        <v>1</v>
      </c>
      <c r="C32" s="60" t="str">
        <f>C10</f>
        <v>Uran</v>
      </c>
      <c r="D32" s="11" t="s">
        <v>19</v>
      </c>
      <c r="E32" s="17">
        <f>$K$33/12</f>
        <v>47083.766051518644</v>
      </c>
      <c r="F32" s="17">
        <f>K36*25%/3</f>
        <v>0</v>
      </c>
      <c r="G32" s="17">
        <f>$K$39/9</f>
        <v>0</v>
      </c>
      <c r="H32" s="60" t="str">
        <f>H10</f>
        <v>GAIL</v>
      </c>
      <c r="I32" s="13"/>
      <c r="J32" s="57">
        <v>5.2320910152441957</v>
      </c>
      <c r="K32" s="15" t="s">
        <v>40</v>
      </c>
      <c r="L32" s="70" t="s">
        <v>87</v>
      </c>
      <c r="M32" s="70" t="s">
        <v>86</v>
      </c>
      <c r="N32" s="21"/>
      <c r="O32" s="21"/>
      <c r="P32" s="21"/>
      <c r="Q32" s="21"/>
    </row>
    <row r="33" spans="2:17" x14ac:dyDescent="0.25">
      <c r="B33" s="64"/>
      <c r="C33" s="61"/>
      <c r="D33" s="11" t="s">
        <v>20</v>
      </c>
      <c r="E33" s="17">
        <f t="shared" ref="E33:E43" si="2">$K$33/12</f>
        <v>47083.766051518644</v>
      </c>
      <c r="F33" s="17">
        <f>K36*25%/3</f>
        <v>0</v>
      </c>
      <c r="G33" s="17">
        <f t="shared" ref="G33:G43" si="3">$K$39/9</f>
        <v>0</v>
      </c>
      <c r="H33" s="61"/>
      <c r="I33" s="13"/>
      <c r="J33" s="58"/>
      <c r="K33" s="22">
        <v>565005.19261822372</v>
      </c>
      <c r="L33" s="71"/>
      <c r="M33" s="71"/>
      <c r="N33" s="21"/>
      <c r="O33" s="21"/>
      <c r="P33" s="21"/>
      <c r="Q33" s="21"/>
    </row>
    <row r="34" spans="2:17" x14ac:dyDescent="0.25">
      <c r="B34" s="64"/>
      <c r="C34" s="61"/>
      <c r="D34" s="11" t="s">
        <v>21</v>
      </c>
      <c r="E34" s="17">
        <f t="shared" si="2"/>
        <v>47083.766051518644</v>
      </c>
      <c r="F34" s="17">
        <f>K36*25%/3</f>
        <v>0</v>
      </c>
      <c r="G34" s="17">
        <f t="shared" si="3"/>
        <v>0</v>
      </c>
      <c r="H34" s="61"/>
      <c r="I34" s="13"/>
      <c r="J34" s="58"/>
      <c r="K34" s="16"/>
      <c r="L34" s="71"/>
      <c r="M34" s="71"/>
      <c r="N34" s="21"/>
      <c r="O34" s="21"/>
      <c r="P34" s="21"/>
      <c r="Q34" s="21"/>
    </row>
    <row r="35" spans="2:17" x14ac:dyDescent="0.25">
      <c r="B35" s="64"/>
      <c r="C35" s="61"/>
      <c r="D35" s="11" t="s">
        <v>22</v>
      </c>
      <c r="E35" s="17">
        <f t="shared" si="2"/>
        <v>47083.766051518644</v>
      </c>
      <c r="F35" s="17">
        <f>K36*22%/3</f>
        <v>0</v>
      </c>
      <c r="G35" s="17"/>
      <c r="H35" s="61"/>
      <c r="I35" s="13"/>
      <c r="J35" s="58"/>
      <c r="K35" s="16" t="s">
        <v>41</v>
      </c>
      <c r="L35" s="71"/>
      <c r="M35" s="71"/>
      <c r="N35" s="21"/>
      <c r="O35" s="21"/>
      <c r="P35" s="21"/>
      <c r="Q35" s="21"/>
    </row>
    <row r="36" spans="2:17" x14ac:dyDescent="0.25">
      <c r="B36" s="64"/>
      <c r="C36" s="61"/>
      <c r="D36" s="11" t="s">
        <v>23</v>
      </c>
      <c r="E36" s="17">
        <f t="shared" si="2"/>
        <v>47083.766051518644</v>
      </c>
      <c r="F36" s="17">
        <f>K36*22%/3</f>
        <v>0</v>
      </c>
      <c r="G36" s="17"/>
      <c r="H36" s="61"/>
      <c r="I36" s="13"/>
      <c r="J36" s="58"/>
      <c r="K36" s="22"/>
      <c r="L36" s="71"/>
      <c r="M36" s="71"/>
      <c r="N36" s="21"/>
      <c r="O36" s="21"/>
      <c r="P36" s="21"/>
      <c r="Q36" s="21"/>
    </row>
    <row r="37" spans="2:17" x14ac:dyDescent="0.25">
      <c r="B37" s="64"/>
      <c r="C37" s="61"/>
      <c r="D37" s="11" t="s">
        <v>24</v>
      </c>
      <c r="E37" s="17">
        <f t="shared" si="2"/>
        <v>47083.766051518644</v>
      </c>
      <c r="F37" s="17">
        <f>K36*22%/3</f>
        <v>0</v>
      </c>
      <c r="G37" s="17"/>
      <c r="H37" s="61"/>
      <c r="I37" s="13"/>
      <c r="J37" s="58"/>
      <c r="K37" s="16"/>
      <c r="L37" s="71"/>
      <c r="M37" s="71"/>
      <c r="N37" s="21"/>
      <c r="O37" s="21"/>
      <c r="P37" s="21"/>
      <c r="Q37" s="21"/>
    </row>
    <row r="38" spans="2:17" x14ac:dyDescent="0.25">
      <c r="B38" s="64"/>
      <c r="C38" s="61"/>
      <c r="D38" s="11" t="s">
        <v>25</v>
      </c>
      <c r="E38" s="17">
        <f t="shared" si="2"/>
        <v>47083.766051518644</v>
      </c>
      <c r="F38" s="17">
        <f>K36*25%/3</f>
        <v>0</v>
      </c>
      <c r="G38" s="17">
        <f t="shared" si="3"/>
        <v>0</v>
      </c>
      <c r="H38" s="61"/>
      <c r="I38" s="13"/>
      <c r="J38" s="58"/>
      <c r="K38" s="16" t="s">
        <v>42</v>
      </c>
      <c r="L38" s="71"/>
      <c r="M38" s="71"/>
      <c r="N38" s="21"/>
      <c r="O38" s="21"/>
      <c r="P38" s="21"/>
      <c r="Q38" s="21"/>
    </row>
    <row r="39" spans="2:17" x14ac:dyDescent="0.25">
      <c r="B39" s="64"/>
      <c r="C39" s="61"/>
      <c r="D39" s="11" t="s">
        <v>26</v>
      </c>
      <c r="E39" s="17">
        <f t="shared" si="2"/>
        <v>47083.766051518644</v>
      </c>
      <c r="F39" s="17">
        <f>K36*25%/3</f>
        <v>0</v>
      </c>
      <c r="G39" s="17">
        <f t="shared" si="3"/>
        <v>0</v>
      </c>
      <c r="H39" s="61"/>
      <c r="I39" s="13"/>
      <c r="J39" s="58"/>
      <c r="K39" s="22"/>
      <c r="L39" s="71"/>
      <c r="M39" s="71"/>
      <c r="N39" s="21"/>
      <c r="O39" s="21"/>
      <c r="P39" s="21"/>
      <c r="Q39" s="21"/>
    </row>
    <row r="40" spans="2:17" x14ac:dyDescent="0.25">
      <c r="B40" s="64"/>
      <c r="C40" s="61"/>
      <c r="D40" s="11" t="s">
        <v>27</v>
      </c>
      <c r="E40" s="17">
        <f t="shared" si="2"/>
        <v>47083.766051518644</v>
      </c>
      <c r="F40" s="17">
        <f>K36*25%/3</f>
        <v>0</v>
      </c>
      <c r="G40" s="17">
        <f t="shared" si="3"/>
        <v>0</v>
      </c>
      <c r="H40" s="61"/>
      <c r="I40" s="13"/>
      <c r="J40" s="58"/>
      <c r="K40" s="21"/>
      <c r="L40" s="71"/>
      <c r="M40" s="71"/>
      <c r="N40" s="21"/>
      <c r="O40" s="21"/>
      <c r="P40" s="21"/>
      <c r="Q40" s="21"/>
    </row>
    <row r="41" spans="2:17" x14ac:dyDescent="0.25">
      <c r="B41" s="64"/>
      <c r="C41" s="61"/>
      <c r="D41" s="11" t="s">
        <v>28</v>
      </c>
      <c r="E41" s="17">
        <f t="shared" si="2"/>
        <v>47083.766051518644</v>
      </c>
      <c r="F41" s="17">
        <f>K36*28%/3</f>
        <v>0</v>
      </c>
      <c r="G41" s="17">
        <f t="shared" si="3"/>
        <v>0</v>
      </c>
      <c r="H41" s="61"/>
      <c r="I41" s="13"/>
      <c r="J41" s="58"/>
      <c r="K41" s="21"/>
      <c r="L41" s="71"/>
      <c r="M41" s="71"/>
      <c r="N41" s="21"/>
      <c r="O41" s="21"/>
      <c r="P41" s="21"/>
      <c r="Q41" s="21"/>
    </row>
    <row r="42" spans="2:17" x14ac:dyDescent="0.25">
      <c r="B42" s="64"/>
      <c r="C42" s="61"/>
      <c r="D42" s="11" t="s">
        <v>29</v>
      </c>
      <c r="E42" s="17">
        <f t="shared" si="2"/>
        <v>47083.766051518644</v>
      </c>
      <c r="F42" s="17">
        <f>K36*28%/3</f>
        <v>0</v>
      </c>
      <c r="G42" s="17">
        <f t="shared" si="3"/>
        <v>0</v>
      </c>
      <c r="H42" s="61"/>
      <c r="I42" s="13"/>
      <c r="J42" s="58"/>
      <c r="K42" s="21"/>
      <c r="L42" s="71"/>
      <c r="M42" s="71"/>
      <c r="N42" s="21"/>
      <c r="O42" s="21"/>
      <c r="P42" s="21"/>
      <c r="Q42" s="21"/>
    </row>
    <row r="43" spans="2:17" x14ac:dyDescent="0.25">
      <c r="B43" s="65"/>
      <c r="C43" s="62"/>
      <c r="D43" s="11" t="s">
        <v>30</v>
      </c>
      <c r="E43" s="17">
        <f t="shared" si="2"/>
        <v>47083.766051518644</v>
      </c>
      <c r="F43" s="17">
        <f>K36*28%/3</f>
        <v>0</v>
      </c>
      <c r="G43" s="17">
        <f t="shared" si="3"/>
        <v>0</v>
      </c>
      <c r="H43" s="62"/>
      <c r="I43" s="13"/>
      <c r="J43" s="59"/>
      <c r="K43" s="21"/>
      <c r="L43" s="72"/>
      <c r="M43" s="72"/>
      <c r="N43" s="21"/>
      <c r="O43" s="21"/>
      <c r="P43" s="21"/>
      <c r="Q43" s="21"/>
    </row>
    <row r="45" spans="2:17" hidden="1" x14ac:dyDescent="0.25">
      <c r="B45" s="20" t="s">
        <v>31</v>
      </c>
    </row>
    <row r="46" spans="2:17" hidden="1" x14ac:dyDescent="0.25">
      <c r="B46" s="20" t="s">
        <v>32</v>
      </c>
    </row>
    <row r="47" spans="2:17" hidden="1" x14ac:dyDescent="0.25">
      <c r="B47" s="20" t="s">
        <v>33</v>
      </c>
    </row>
    <row r="48" spans="2:17" hidden="1" x14ac:dyDescent="0.25">
      <c r="B48" s="20" t="s">
        <v>34</v>
      </c>
    </row>
    <row r="50" spans="2:17" x14ac:dyDescent="0.25">
      <c r="B50" s="68" t="s">
        <v>36</v>
      </c>
      <c r="C50" s="68"/>
      <c r="D50" s="51"/>
      <c r="E50" s="7"/>
      <c r="F50" s="7"/>
      <c r="G50" s="7"/>
      <c r="H50" s="7"/>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52" t="s">
        <v>40</v>
      </c>
      <c r="F53" s="10" t="s">
        <v>41</v>
      </c>
      <c r="G53" s="10" t="s">
        <v>42</v>
      </c>
      <c r="H53" s="10" t="s">
        <v>11</v>
      </c>
      <c r="I53" s="10" t="s">
        <v>12</v>
      </c>
      <c r="J53" s="10" t="s">
        <v>13</v>
      </c>
      <c r="K53" s="52" t="s">
        <v>14</v>
      </c>
      <c r="L53" s="52" t="s">
        <v>15</v>
      </c>
      <c r="M53" s="52" t="s">
        <v>16</v>
      </c>
      <c r="N53" s="52" t="s">
        <v>17</v>
      </c>
      <c r="O53" s="52" t="s">
        <v>18</v>
      </c>
      <c r="P53" s="69"/>
      <c r="Q53" s="69"/>
    </row>
    <row r="54" spans="2:17" ht="13.8" customHeight="1" x14ac:dyDescent="0.25">
      <c r="B54" s="63">
        <f>B53+1</f>
        <v>1</v>
      </c>
      <c r="C54" s="60" t="str">
        <f>C32</f>
        <v>Uran</v>
      </c>
      <c r="D54" s="11" t="s">
        <v>19</v>
      </c>
      <c r="E54" s="17">
        <f>$K$55/12</f>
        <v>47212.782391387933</v>
      </c>
      <c r="F54" s="17">
        <f>K58*25%/3</f>
        <v>0</v>
      </c>
      <c r="G54" s="17">
        <f>$K$61/9</f>
        <v>0</v>
      </c>
      <c r="H54" s="60" t="str">
        <f>H32</f>
        <v>GAIL</v>
      </c>
      <c r="I54" s="13"/>
      <c r="J54" s="57">
        <v>5.2320910152441957</v>
      </c>
      <c r="K54" s="15" t="s">
        <v>40</v>
      </c>
      <c r="L54" s="70" t="s">
        <v>87</v>
      </c>
      <c r="M54" s="70" t="s">
        <v>86</v>
      </c>
      <c r="N54" s="21"/>
      <c r="O54" s="21"/>
      <c r="P54" s="21"/>
      <c r="Q54" s="21"/>
    </row>
    <row r="55" spans="2:17" x14ac:dyDescent="0.25">
      <c r="B55" s="64"/>
      <c r="C55" s="61"/>
      <c r="D55" s="11" t="s">
        <v>20</v>
      </c>
      <c r="E55" s="17">
        <f t="shared" ref="E55:E65" si="4">$K$55/12</f>
        <v>47212.782391387933</v>
      </c>
      <c r="F55" s="17">
        <f>K58*25%/3</f>
        <v>0</v>
      </c>
      <c r="G55" s="17">
        <f t="shared" ref="G55:G65" si="5">$K$61/9</f>
        <v>0</v>
      </c>
      <c r="H55" s="61"/>
      <c r="I55" s="13"/>
      <c r="J55" s="58"/>
      <c r="K55" s="22">
        <v>566553.38869665517</v>
      </c>
      <c r="L55" s="71"/>
      <c r="M55" s="71"/>
      <c r="N55" s="21"/>
      <c r="O55" s="21"/>
      <c r="P55" s="21"/>
      <c r="Q55" s="21"/>
    </row>
    <row r="56" spans="2:17" x14ac:dyDescent="0.25">
      <c r="B56" s="64"/>
      <c r="C56" s="61"/>
      <c r="D56" s="11" t="s">
        <v>21</v>
      </c>
      <c r="E56" s="17">
        <f t="shared" si="4"/>
        <v>47212.782391387933</v>
      </c>
      <c r="F56" s="17">
        <f>K58*25%/3</f>
        <v>0</v>
      </c>
      <c r="G56" s="17">
        <f t="shared" si="5"/>
        <v>0</v>
      </c>
      <c r="H56" s="61"/>
      <c r="I56" s="13"/>
      <c r="J56" s="58"/>
      <c r="K56" s="16"/>
      <c r="L56" s="71"/>
      <c r="M56" s="71"/>
      <c r="N56" s="21"/>
      <c r="O56" s="21"/>
      <c r="P56" s="21"/>
      <c r="Q56" s="21"/>
    </row>
    <row r="57" spans="2:17" x14ac:dyDescent="0.25">
      <c r="B57" s="64"/>
      <c r="C57" s="61"/>
      <c r="D57" s="11" t="s">
        <v>22</v>
      </c>
      <c r="E57" s="17">
        <f t="shared" si="4"/>
        <v>47212.782391387933</v>
      </c>
      <c r="F57" s="17">
        <f>K58*22%/3</f>
        <v>0</v>
      </c>
      <c r="G57" s="17"/>
      <c r="H57" s="61"/>
      <c r="I57" s="13"/>
      <c r="J57" s="58"/>
      <c r="K57" s="16" t="s">
        <v>41</v>
      </c>
      <c r="L57" s="71"/>
      <c r="M57" s="71"/>
      <c r="N57" s="21"/>
      <c r="O57" s="21"/>
      <c r="P57" s="21"/>
      <c r="Q57" s="21"/>
    </row>
    <row r="58" spans="2:17" x14ac:dyDescent="0.25">
      <c r="B58" s="64"/>
      <c r="C58" s="61"/>
      <c r="D58" s="11" t="s">
        <v>23</v>
      </c>
      <c r="E58" s="17">
        <f t="shared" si="4"/>
        <v>47212.782391387933</v>
      </c>
      <c r="F58" s="17">
        <f>K58*22%/3</f>
        <v>0</v>
      </c>
      <c r="G58" s="17"/>
      <c r="H58" s="61"/>
      <c r="I58" s="13"/>
      <c r="J58" s="58"/>
      <c r="K58" s="22"/>
      <c r="L58" s="71"/>
      <c r="M58" s="71"/>
      <c r="N58" s="21"/>
      <c r="O58" s="21"/>
      <c r="P58" s="21"/>
      <c r="Q58" s="21"/>
    </row>
    <row r="59" spans="2:17" x14ac:dyDescent="0.25">
      <c r="B59" s="64"/>
      <c r="C59" s="61"/>
      <c r="D59" s="11" t="s">
        <v>24</v>
      </c>
      <c r="E59" s="17">
        <f t="shared" si="4"/>
        <v>47212.782391387933</v>
      </c>
      <c r="F59" s="17">
        <f>K58*22%/3</f>
        <v>0</v>
      </c>
      <c r="G59" s="17"/>
      <c r="H59" s="61"/>
      <c r="I59" s="13"/>
      <c r="J59" s="58"/>
      <c r="K59" s="16"/>
      <c r="L59" s="71"/>
      <c r="M59" s="71"/>
      <c r="N59" s="21"/>
      <c r="O59" s="21"/>
      <c r="P59" s="21"/>
      <c r="Q59" s="21"/>
    </row>
    <row r="60" spans="2:17" x14ac:dyDescent="0.25">
      <c r="B60" s="64"/>
      <c r="C60" s="61"/>
      <c r="D60" s="11" t="s">
        <v>25</v>
      </c>
      <c r="E60" s="17">
        <f t="shared" si="4"/>
        <v>47212.782391387933</v>
      </c>
      <c r="F60" s="17">
        <f>K58*25%/3</f>
        <v>0</v>
      </c>
      <c r="G60" s="17">
        <f t="shared" si="5"/>
        <v>0</v>
      </c>
      <c r="H60" s="61"/>
      <c r="I60" s="13"/>
      <c r="J60" s="58"/>
      <c r="K60" s="16" t="s">
        <v>42</v>
      </c>
      <c r="L60" s="71"/>
      <c r="M60" s="71"/>
      <c r="N60" s="21"/>
      <c r="O60" s="21"/>
      <c r="P60" s="21"/>
      <c r="Q60" s="21"/>
    </row>
    <row r="61" spans="2:17" x14ac:dyDescent="0.25">
      <c r="B61" s="64"/>
      <c r="C61" s="61"/>
      <c r="D61" s="11" t="s">
        <v>26</v>
      </c>
      <c r="E61" s="17">
        <f t="shared" si="4"/>
        <v>47212.782391387933</v>
      </c>
      <c r="F61" s="17">
        <f>K58*25%/3</f>
        <v>0</v>
      </c>
      <c r="G61" s="17">
        <f t="shared" si="5"/>
        <v>0</v>
      </c>
      <c r="H61" s="61"/>
      <c r="I61" s="13"/>
      <c r="J61" s="58"/>
      <c r="K61" s="22"/>
      <c r="L61" s="71"/>
      <c r="M61" s="71"/>
      <c r="N61" s="21"/>
      <c r="O61" s="21"/>
      <c r="P61" s="21"/>
      <c r="Q61" s="21"/>
    </row>
    <row r="62" spans="2:17" x14ac:dyDescent="0.25">
      <c r="B62" s="64"/>
      <c r="C62" s="61"/>
      <c r="D62" s="11" t="s">
        <v>27</v>
      </c>
      <c r="E62" s="17">
        <f t="shared" si="4"/>
        <v>47212.782391387933</v>
      </c>
      <c r="F62" s="17">
        <f>K58*25%/3</f>
        <v>0</v>
      </c>
      <c r="G62" s="17">
        <f t="shared" si="5"/>
        <v>0</v>
      </c>
      <c r="H62" s="61"/>
      <c r="I62" s="13"/>
      <c r="J62" s="58"/>
      <c r="K62" s="21"/>
      <c r="L62" s="71"/>
      <c r="M62" s="71"/>
      <c r="N62" s="21"/>
      <c r="O62" s="21"/>
      <c r="P62" s="21"/>
      <c r="Q62" s="21"/>
    </row>
    <row r="63" spans="2:17" x14ac:dyDescent="0.25">
      <c r="B63" s="64"/>
      <c r="C63" s="61"/>
      <c r="D63" s="11" t="s">
        <v>28</v>
      </c>
      <c r="E63" s="17">
        <f t="shared" si="4"/>
        <v>47212.782391387933</v>
      </c>
      <c r="F63" s="17">
        <f>K58*28%/3</f>
        <v>0</v>
      </c>
      <c r="G63" s="17">
        <f t="shared" si="5"/>
        <v>0</v>
      </c>
      <c r="H63" s="61"/>
      <c r="I63" s="13"/>
      <c r="J63" s="58"/>
      <c r="K63" s="21"/>
      <c r="L63" s="71"/>
      <c r="M63" s="71"/>
      <c r="N63" s="21"/>
      <c r="O63" s="21"/>
      <c r="P63" s="21"/>
      <c r="Q63" s="21"/>
    </row>
    <row r="64" spans="2:17" x14ac:dyDescent="0.25">
      <c r="B64" s="64"/>
      <c r="C64" s="61"/>
      <c r="D64" s="11" t="s">
        <v>29</v>
      </c>
      <c r="E64" s="17">
        <f t="shared" si="4"/>
        <v>47212.782391387933</v>
      </c>
      <c r="F64" s="17">
        <f>K58*28%/3</f>
        <v>0</v>
      </c>
      <c r="G64" s="17">
        <f t="shared" si="5"/>
        <v>0</v>
      </c>
      <c r="H64" s="61"/>
      <c r="I64" s="13"/>
      <c r="J64" s="58"/>
      <c r="K64" s="21"/>
      <c r="L64" s="71"/>
      <c r="M64" s="71"/>
      <c r="N64" s="21"/>
      <c r="O64" s="21"/>
      <c r="P64" s="21"/>
      <c r="Q64" s="21"/>
    </row>
    <row r="65" spans="2:17" x14ac:dyDescent="0.25">
      <c r="B65" s="65"/>
      <c r="C65" s="62"/>
      <c r="D65" s="11" t="s">
        <v>30</v>
      </c>
      <c r="E65" s="17">
        <f t="shared" si="4"/>
        <v>47212.782391387933</v>
      </c>
      <c r="F65" s="17">
        <f>K58*28%/3</f>
        <v>0</v>
      </c>
      <c r="G65" s="17">
        <f t="shared" si="5"/>
        <v>0</v>
      </c>
      <c r="H65" s="62"/>
      <c r="I65" s="13"/>
      <c r="J65" s="59"/>
      <c r="K65" s="21"/>
      <c r="L65" s="72"/>
      <c r="M65" s="72"/>
      <c r="N65" s="21"/>
      <c r="O65" s="21"/>
      <c r="P65" s="21"/>
      <c r="Q65" s="21"/>
    </row>
    <row r="67" spans="2:17" hidden="1" x14ac:dyDescent="0.25">
      <c r="B67" s="20" t="s">
        <v>31</v>
      </c>
    </row>
    <row r="68" spans="2:17" hidden="1" x14ac:dyDescent="0.25">
      <c r="B68" s="20" t="s">
        <v>32</v>
      </c>
    </row>
    <row r="69" spans="2:17" hidden="1" x14ac:dyDescent="0.25">
      <c r="B69" s="20" t="s">
        <v>33</v>
      </c>
    </row>
    <row r="70" spans="2:17" hidden="1" x14ac:dyDescent="0.25">
      <c r="B70" s="20" t="s">
        <v>34</v>
      </c>
    </row>
    <row r="72" spans="2:17" x14ac:dyDescent="0.25">
      <c r="B72" s="68" t="s">
        <v>37</v>
      </c>
      <c r="C72" s="68"/>
      <c r="D72" s="51"/>
      <c r="E72" s="7"/>
      <c r="F72" s="7"/>
      <c r="G72" s="7"/>
      <c r="H72" s="7"/>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52" t="s">
        <v>40</v>
      </c>
      <c r="F75" s="10" t="s">
        <v>41</v>
      </c>
      <c r="G75" s="10" t="s">
        <v>42</v>
      </c>
      <c r="H75" s="10" t="s">
        <v>11</v>
      </c>
      <c r="I75" s="10" t="s">
        <v>12</v>
      </c>
      <c r="J75" s="10" t="s">
        <v>13</v>
      </c>
      <c r="K75" s="52" t="s">
        <v>14</v>
      </c>
      <c r="L75" s="52" t="s">
        <v>15</v>
      </c>
      <c r="M75" s="52" t="s">
        <v>16</v>
      </c>
      <c r="N75" s="52" t="s">
        <v>17</v>
      </c>
      <c r="O75" s="52" t="s">
        <v>18</v>
      </c>
      <c r="P75" s="69"/>
      <c r="Q75" s="69"/>
    </row>
    <row r="76" spans="2:17" ht="13.8" customHeight="1" x14ac:dyDescent="0.25">
      <c r="B76" s="63">
        <f>B75+1</f>
        <v>1</v>
      </c>
      <c r="C76" s="60" t="str">
        <f>C54</f>
        <v>Uran</v>
      </c>
      <c r="D76" s="11" t="s">
        <v>19</v>
      </c>
      <c r="E76" s="17">
        <f>$K$77/12</f>
        <v>47083.766051518644</v>
      </c>
      <c r="F76" s="17">
        <f>K80*25%/3</f>
        <v>0</v>
      </c>
      <c r="G76" s="17">
        <f>$K$83/9</f>
        <v>0</v>
      </c>
      <c r="H76" s="60" t="str">
        <f>H54</f>
        <v>GAIL</v>
      </c>
      <c r="I76" s="13"/>
      <c r="J76" s="57">
        <v>5.2320910152441957</v>
      </c>
      <c r="K76" s="15" t="s">
        <v>40</v>
      </c>
      <c r="L76" s="70" t="s">
        <v>87</v>
      </c>
      <c r="M76" s="70" t="s">
        <v>86</v>
      </c>
      <c r="N76" s="21"/>
      <c r="O76" s="21"/>
      <c r="P76" s="21"/>
      <c r="Q76" s="21"/>
    </row>
    <row r="77" spans="2:17" x14ac:dyDescent="0.25">
      <c r="B77" s="64"/>
      <c r="C77" s="61"/>
      <c r="D77" s="11" t="s">
        <v>20</v>
      </c>
      <c r="E77" s="17">
        <f t="shared" ref="E77:E87" si="6">$K$77/12</f>
        <v>47083.766051518644</v>
      </c>
      <c r="F77" s="17">
        <f>K80*25%/3</f>
        <v>0</v>
      </c>
      <c r="G77" s="17">
        <f t="shared" ref="G77:G87" si="7">$K$83/9</f>
        <v>0</v>
      </c>
      <c r="H77" s="61"/>
      <c r="I77" s="13"/>
      <c r="J77" s="58"/>
      <c r="K77" s="22">
        <v>565005.19261822372</v>
      </c>
      <c r="L77" s="71"/>
      <c r="M77" s="71"/>
      <c r="N77" s="21"/>
      <c r="O77" s="21"/>
      <c r="P77" s="21"/>
      <c r="Q77" s="21"/>
    </row>
    <row r="78" spans="2:17" x14ac:dyDescent="0.25">
      <c r="B78" s="64"/>
      <c r="C78" s="61"/>
      <c r="D78" s="11" t="s">
        <v>21</v>
      </c>
      <c r="E78" s="17">
        <f t="shared" si="6"/>
        <v>47083.766051518644</v>
      </c>
      <c r="F78" s="17">
        <f>K80*25%/3</f>
        <v>0</v>
      </c>
      <c r="G78" s="17">
        <f t="shared" si="7"/>
        <v>0</v>
      </c>
      <c r="H78" s="61"/>
      <c r="I78" s="13"/>
      <c r="J78" s="58"/>
      <c r="K78" s="16"/>
      <c r="L78" s="71"/>
      <c r="M78" s="71"/>
      <c r="N78" s="21"/>
      <c r="O78" s="21"/>
      <c r="P78" s="21"/>
      <c r="Q78" s="21"/>
    </row>
    <row r="79" spans="2:17" x14ac:dyDescent="0.25">
      <c r="B79" s="64"/>
      <c r="C79" s="61"/>
      <c r="D79" s="11" t="s">
        <v>22</v>
      </c>
      <c r="E79" s="17">
        <f t="shared" si="6"/>
        <v>47083.766051518644</v>
      </c>
      <c r="F79" s="17">
        <f>K80*22%/3</f>
        <v>0</v>
      </c>
      <c r="G79" s="17"/>
      <c r="H79" s="61"/>
      <c r="I79" s="13"/>
      <c r="J79" s="58"/>
      <c r="K79" s="16" t="s">
        <v>41</v>
      </c>
      <c r="L79" s="71"/>
      <c r="M79" s="71"/>
      <c r="N79" s="21"/>
      <c r="O79" s="21"/>
      <c r="P79" s="21"/>
      <c r="Q79" s="21"/>
    </row>
    <row r="80" spans="2:17" x14ac:dyDescent="0.25">
      <c r="B80" s="64"/>
      <c r="C80" s="61"/>
      <c r="D80" s="11" t="s">
        <v>23</v>
      </c>
      <c r="E80" s="17">
        <f t="shared" si="6"/>
        <v>47083.766051518644</v>
      </c>
      <c r="F80" s="17">
        <f>K80*22%/3</f>
        <v>0</v>
      </c>
      <c r="G80" s="17"/>
      <c r="H80" s="61"/>
      <c r="I80" s="13"/>
      <c r="J80" s="58"/>
      <c r="K80" s="22"/>
      <c r="L80" s="71"/>
      <c r="M80" s="71"/>
      <c r="N80" s="21"/>
      <c r="O80" s="21"/>
      <c r="P80" s="21"/>
      <c r="Q80" s="21"/>
    </row>
    <row r="81" spans="2:17" x14ac:dyDescent="0.25">
      <c r="B81" s="64"/>
      <c r="C81" s="61"/>
      <c r="D81" s="11" t="s">
        <v>24</v>
      </c>
      <c r="E81" s="17">
        <f t="shared" si="6"/>
        <v>47083.766051518644</v>
      </c>
      <c r="F81" s="17">
        <f>K80*22%/3</f>
        <v>0</v>
      </c>
      <c r="G81" s="17"/>
      <c r="H81" s="61"/>
      <c r="I81" s="13"/>
      <c r="J81" s="58"/>
      <c r="K81" s="16"/>
      <c r="L81" s="71"/>
      <c r="M81" s="71"/>
      <c r="N81" s="21"/>
      <c r="O81" s="21"/>
      <c r="P81" s="21"/>
      <c r="Q81" s="21"/>
    </row>
    <row r="82" spans="2:17" x14ac:dyDescent="0.25">
      <c r="B82" s="64"/>
      <c r="C82" s="61"/>
      <c r="D82" s="11" t="s">
        <v>25</v>
      </c>
      <c r="E82" s="17">
        <f t="shared" si="6"/>
        <v>47083.766051518644</v>
      </c>
      <c r="F82" s="17">
        <f>K80*25%/3</f>
        <v>0</v>
      </c>
      <c r="G82" s="17">
        <f t="shared" si="7"/>
        <v>0</v>
      </c>
      <c r="H82" s="61"/>
      <c r="I82" s="13"/>
      <c r="J82" s="58"/>
      <c r="K82" s="16" t="s">
        <v>42</v>
      </c>
      <c r="L82" s="71"/>
      <c r="M82" s="71"/>
      <c r="N82" s="21"/>
      <c r="O82" s="21"/>
      <c r="P82" s="21"/>
      <c r="Q82" s="21"/>
    </row>
    <row r="83" spans="2:17" x14ac:dyDescent="0.25">
      <c r="B83" s="64"/>
      <c r="C83" s="61"/>
      <c r="D83" s="11" t="s">
        <v>26</v>
      </c>
      <c r="E83" s="17">
        <f t="shared" si="6"/>
        <v>47083.766051518644</v>
      </c>
      <c r="F83" s="17">
        <f>K80*25%/3</f>
        <v>0</v>
      </c>
      <c r="G83" s="17">
        <f t="shared" si="7"/>
        <v>0</v>
      </c>
      <c r="H83" s="61"/>
      <c r="I83" s="13"/>
      <c r="J83" s="58"/>
      <c r="K83" s="22"/>
      <c r="L83" s="71"/>
      <c r="M83" s="71"/>
      <c r="N83" s="21"/>
      <c r="O83" s="21"/>
      <c r="P83" s="21"/>
      <c r="Q83" s="21"/>
    </row>
    <row r="84" spans="2:17" x14ac:dyDescent="0.25">
      <c r="B84" s="64"/>
      <c r="C84" s="61"/>
      <c r="D84" s="11" t="s">
        <v>27</v>
      </c>
      <c r="E84" s="17">
        <f t="shared" si="6"/>
        <v>47083.766051518644</v>
      </c>
      <c r="F84" s="17">
        <f>K80*25%/3</f>
        <v>0</v>
      </c>
      <c r="G84" s="17">
        <f t="shared" si="7"/>
        <v>0</v>
      </c>
      <c r="H84" s="61"/>
      <c r="I84" s="13"/>
      <c r="J84" s="58"/>
      <c r="K84" s="21"/>
      <c r="L84" s="71"/>
      <c r="M84" s="71"/>
      <c r="N84" s="21"/>
      <c r="O84" s="21"/>
      <c r="P84" s="21"/>
      <c r="Q84" s="21"/>
    </row>
    <row r="85" spans="2:17" x14ac:dyDescent="0.25">
      <c r="B85" s="64"/>
      <c r="C85" s="61"/>
      <c r="D85" s="11" t="s">
        <v>28</v>
      </c>
      <c r="E85" s="17">
        <f t="shared" si="6"/>
        <v>47083.766051518644</v>
      </c>
      <c r="F85" s="17">
        <f>K80*28%/3</f>
        <v>0</v>
      </c>
      <c r="G85" s="17">
        <f t="shared" si="7"/>
        <v>0</v>
      </c>
      <c r="H85" s="61"/>
      <c r="I85" s="13"/>
      <c r="J85" s="58"/>
      <c r="K85" s="21"/>
      <c r="L85" s="71"/>
      <c r="M85" s="71"/>
      <c r="N85" s="21"/>
      <c r="O85" s="21"/>
      <c r="P85" s="21"/>
      <c r="Q85" s="21"/>
    </row>
    <row r="86" spans="2:17" x14ac:dyDescent="0.25">
      <c r="B86" s="64"/>
      <c r="C86" s="61"/>
      <c r="D86" s="11" t="s">
        <v>29</v>
      </c>
      <c r="E86" s="17">
        <f t="shared" si="6"/>
        <v>47083.766051518644</v>
      </c>
      <c r="F86" s="17">
        <f>K80*28%/3</f>
        <v>0</v>
      </c>
      <c r="G86" s="17">
        <f t="shared" si="7"/>
        <v>0</v>
      </c>
      <c r="H86" s="61"/>
      <c r="I86" s="13"/>
      <c r="J86" s="58"/>
      <c r="K86" s="21"/>
      <c r="L86" s="71"/>
      <c r="M86" s="71"/>
      <c r="N86" s="21"/>
      <c r="O86" s="21"/>
      <c r="P86" s="21"/>
      <c r="Q86" s="21"/>
    </row>
    <row r="87" spans="2:17" x14ac:dyDescent="0.25">
      <c r="B87" s="65"/>
      <c r="C87" s="62"/>
      <c r="D87" s="11" t="s">
        <v>30</v>
      </c>
      <c r="E87" s="17">
        <f t="shared" si="6"/>
        <v>47083.766051518644</v>
      </c>
      <c r="F87" s="17">
        <f>K80*28%/3</f>
        <v>0</v>
      </c>
      <c r="G87" s="17">
        <f t="shared" si="7"/>
        <v>0</v>
      </c>
      <c r="H87" s="62"/>
      <c r="I87" s="13"/>
      <c r="J87" s="59"/>
      <c r="K87" s="21"/>
      <c r="L87" s="72"/>
      <c r="M87" s="72"/>
      <c r="N87" s="21"/>
      <c r="O87" s="21"/>
      <c r="P87" s="21"/>
      <c r="Q87" s="21"/>
    </row>
    <row r="89" spans="2:17" hidden="1" x14ac:dyDescent="0.25">
      <c r="B89" s="20" t="s">
        <v>31</v>
      </c>
    </row>
    <row r="90" spans="2:17" hidden="1" x14ac:dyDescent="0.25">
      <c r="B90" s="20" t="s">
        <v>32</v>
      </c>
    </row>
    <row r="91" spans="2:17" hidden="1" x14ac:dyDescent="0.25">
      <c r="B91" s="20" t="s">
        <v>33</v>
      </c>
    </row>
    <row r="92" spans="2:17" hidden="1" x14ac:dyDescent="0.25">
      <c r="B92" s="20" t="s">
        <v>34</v>
      </c>
    </row>
    <row r="94" spans="2:17" x14ac:dyDescent="0.25">
      <c r="B94" s="68" t="s">
        <v>38</v>
      </c>
      <c r="C94" s="68"/>
      <c r="D94" s="51"/>
      <c r="E94" s="7"/>
      <c r="F94" s="7"/>
      <c r="G94" s="7"/>
      <c r="H94" s="7"/>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52" t="s">
        <v>40</v>
      </c>
      <c r="F97" s="10" t="s">
        <v>41</v>
      </c>
      <c r="G97" s="10" t="s">
        <v>42</v>
      </c>
      <c r="H97" s="10" t="s">
        <v>11</v>
      </c>
      <c r="I97" s="10" t="s">
        <v>12</v>
      </c>
      <c r="J97" s="10" t="s">
        <v>13</v>
      </c>
      <c r="K97" s="52" t="s">
        <v>14</v>
      </c>
      <c r="L97" s="52" t="s">
        <v>15</v>
      </c>
      <c r="M97" s="52" t="s">
        <v>16</v>
      </c>
      <c r="N97" s="52" t="s">
        <v>17</v>
      </c>
      <c r="O97" s="52" t="s">
        <v>18</v>
      </c>
      <c r="P97" s="69"/>
      <c r="Q97" s="69"/>
    </row>
    <row r="98" spans="2:17" ht="13.8" customHeight="1" x14ac:dyDescent="0.25">
      <c r="B98" s="63">
        <f>B97+1</f>
        <v>1</v>
      </c>
      <c r="C98" s="60" t="str">
        <f>C76</f>
        <v>Uran</v>
      </c>
      <c r="D98" s="11" t="s">
        <v>19</v>
      </c>
      <c r="E98" s="17">
        <f>$K$99/12</f>
        <v>47083.766051518644</v>
      </c>
      <c r="F98" s="17">
        <f>K102*25%/3</f>
        <v>0</v>
      </c>
      <c r="G98" s="17">
        <f>$K$105/9</f>
        <v>0</v>
      </c>
      <c r="H98" s="60" t="str">
        <f>H76</f>
        <v>GAIL</v>
      </c>
      <c r="I98" s="13"/>
      <c r="J98" s="57">
        <v>5.2320910152441957</v>
      </c>
      <c r="K98" s="15" t="s">
        <v>40</v>
      </c>
      <c r="L98" s="70" t="s">
        <v>87</v>
      </c>
      <c r="M98" s="70" t="s">
        <v>46</v>
      </c>
      <c r="N98" s="21"/>
      <c r="O98" s="21"/>
      <c r="P98" s="21"/>
      <c r="Q98" s="21"/>
    </row>
    <row r="99" spans="2:17" x14ac:dyDescent="0.25">
      <c r="B99" s="64"/>
      <c r="C99" s="61"/>
      <c r="D99" s="11" t="s">
        <v>20</v>
      </c>
      <c r="E99" s="17">
        <f t="shared" ref="E99:E109" si="8">$K$99/12</f>
        <v>47083.766051518644</v>
      </c>
      <c r="F99" s="17">
        <f>K102*25%/3</f>
        <v>0</v>
      </c>
      <c r="G99" s="17">
        <f t="shared" ref="G99:G109" si="9">$K$105/9</f>
        <v>0</v>
      </c>
      <c r="H99" s="61"/>
      <c r="I99" s="13"/>
      <c r="J99" s="58"/>
      <c r="K99" s="22">
        <v>565005.19261822372</v>
      </c>
      <c r="L99" s="71"/>
      <c r="M99" s="71"/>
      <c r="N99" s="21"/>
      <c r="O99" s="21"/>
      <c r="P99" s="21"/>
      <c r="Q99" s="21"/>
    </row>
    <row r="100" spans="2:17" x14ac:dyDescent="0.25">
      <c r="B100" s="64"/>
      <c r="C100" s="61"/>
      <c r="D100" s="11" t="s">
        <v>21</v>
      </c>
      <c r="E100" s="17">
        <f t="shared" si="8"/>
        <v>47083.766051518644</v>
      </c>
      <c r="F100" s="17">
        <f>K102*25%/3</f>
        <v>0</v>
      </c>
      <c r="G100" s="17">
        <f t="shared" si="9"/>
        <v>0</v>
      </c>
      <c r="H100" s="61"/>
      <c r="I100" s="13"/>
      <c r="J100" s="58"/>
      <c r="K100" s="16"/>
      <c r="L100" s="71"/>
      <c r="M100" s="71"/>
      <c r="N100" s="21"/>
      <c r="O100" s="21"/>
      <c r="P100" s="21"/>
      <c r="Q100" s="21"/>
    </row>
    <row r="101" spans="2:17" x14ac:dyDescent="0.25">
      <c r="B101" s="64"/>
      <c r="C101" s="61"/>
      <c r="D101" s="11" t="s">
        <v>22</v>
      </c>
      <c r="E101" s="17">
        <f t="shared" si="8"/>
        <v>47083.766051518644</v>
      </c>
      <c r="F101" s="17">
        <f>K102*22%/3</f>
        <v>0</v>
      </c>
      <c r="G101" s="17"/>
      <c r="H101" s="61"/>
      <c r="I101" s="13"/>
      <c r="J101" s="58"/>
      <c r="K101" s="16" t="s">
        <v>41</v>
      </c>
      <c r="L101" s="71"/>
      <c r="M101" s="71"/>
      <c r="N101" s="21"/>
      <c r="O101" s="21"/>
      <c r="P101" s="21"/>
      <c r="Q101" s="21"/>
    </row>
    <row r="102" spans="2:17" x14ac:dyDescent="0.25">
      <c r="B102" s="64"/>
      <c r="C102" s="61"/>
      <c r="D102" s="11" t="s">
        <v>23</v>
      </c>
      <c r="E102" s="17">
        <f t="shared" si="8"/>
        <v>47083.766051518644</v>
      </c>
      <c r="F102" s="17">
        <f>K102*22%/3</f>
        <v>0</v>
      </c>
      <c r="G102" s="17"/>
      <c r="H102" s="61"/>
      <c r="I102" s="13"/>
      <c r="J102" s="58"/>
      <c r="K102" s="22"/>
      <c r="L102" s="71"/>
      <c r="M102" s="71"/>
      <c r="N102" s="21"/>
      <c r="O102" s="21"/>
      <c r="P102" s="21"/>
      <c r="Q102" s="21"/>
    </row>
    <row r="103" spans="2:17" x14ac:dyDescent="0.25">
      <c r="B103" s="64"/>
      <c r="C103" s="61"/>
      <c r="D103" s="11" t="s">
        <v>24</v>
      </c>
      <c r="E103" s="17">
        <f t="shared" si="8"/>
        <v>47083.766051518644</v>
      </c>
      <c r="F103" s="17">
        <f>K102*22%/3</f>
        <v>0</v>
      </c>
      <c r="G103" s="17"/>
      <c r="H103" s="61"/>
      <c r="I103" s="13"/>
      <c r="J103" s="58"/>
      <c r="K103" s="16"/>
      <c r="L103" s="71"/>
      <c r="M103" s="71"/>
      <c r="N103" s="21"/>
      <c r="O103" s="21"/>
      <c r="P103" s="21"/>
      <c r="Q103" s="21"/>
    </row>
    <row r="104" spans="2:17" x14ac:dyDescent="0.25">
      <c r="B104" s="64"/>
      <c r="C104" s="61"/>
      <c r="D104" s="11" t="s">
        <v>25</v>
      </c>
      <c r="E104" s="17">
        <f t="shared" si="8"/>
        <v>47083.766051518644</v>
      </c>
      <c r="F104" s="17">
        <f>K102*25%/3</f>
        <v>0</v>
      </c>
      <c r="G104" s="17">
        <f t="shared" si="9"/>
        <v>0</v>
      </c>
      <c r="H104" s="61"/>
      <c r="I104" s="13"/>
      <c r="J104" s="58"/>
      <c r="K104" s="16" t="s">
        <v>42</v>
      </c>
      <c r="L104" s="71"/>
      <c r="M104" s="71"/>
      <c r="N104" s="21"/>
      <c r="O104" s="21"/>
      <c r="P104" s="21"/>
      <c r="Q104" s="21"/>
    </row>
    <row r="105" spans="2:17" x14ac:dyDescent="0.25">
      <c r="B105" s="64"/>
      <c r="C105" s="61"/>
      <c r="D105" s="11" t="s">
        <v>26</v>
      </c>
      <c r="E105" s="17">
        <f t="shared" si="8"/>
        <v>47083.766051518644</v>
      </c>
      <c r="F105" s="17">
        <f>K102*25%/3</f>
        <v>0</v>
      </c>
      <c r="G105" s="17">
        <f t="shared" si="9"/>
        <v>0</v>
      </c>
      <c r="H105" s="61"/>
      <c r="I105" s="13"/>
      <c r="J105" s="58"/>
      <c r="K105" s="22"/>
      <c r="L105" s="71"/>
      <c r="M105" s="71"/>
      <c r="N105" s="21"/>
      <c r="O105" s="21"/>
      <c r="P105" s="21"/>
      <c r="Q105" s="21"/>
    </row>
    <row r="106" spans="2:17" x14ac:dyDescent="0.25">
      <c r="B106" s="64"/>
      <c r="C106" s="61"/>
      <c r="D106" s="11" t="s">
        <v>27</v>
      </c>
      <c r="E106" s="17">
        <f t="shared" si="8"/>
        <v>47083.766051518644</v>
      </c>
      <c r="F106" s="17">
        <f>K102*25%/3</f>
        <v>0</v>
      </c>
      <c r="G106" s="17">
        <f t="shared" si="9"/>
        <v>0</v>
      </c>
      <c r="H106" s="61"/>
      <c r="I106" s="13"/>
      <c r="J106" s="58"/>
      <c r="K106" s="21"/>
      <c r="L106" s="71"/>
      <c r="M106" s="71"/>
      <c r="N106" s="21"/>
      <c r="O106" s="21"/>
      <c r="P106" s="21"/>
      <c r="Q106" s="21"/>
    </row>
    <row r="107" spans="2:17" x14ac:dyDescent="0.25">
      <c r="B107" s="64"/>
      <c r="C107" s="61"/>
      <c r="D107" s="11" t="s">
        <v>28</v>
      </c>
      <c r="E107" s="17">
        <f t="shared" si="8"/>
        <v>47083.766051518644</v>
      </c>
      <c r="F107" s="17">
        <f>K102*28%/3</f>
        <v>0</v>
      </c>
      <c r="G107" s="17">
        <f t="shared" si="9"/>
        <v>0</v>
      </c>
      <c r="H107" s="61"/>
      <c r="I107" s="13"/>
      <c r="J107" s="58"/>
      <c r="K107" s="21"/>
      <c r="L107" s="71"/>
      <c r="M107" s="71"/>
      <c r="N107" s="21"/>
      <c r="O107" s="21"/>
      <c r="P107" s="21"/>
      <c r="Q107" s="21"/>
    </row>
    <row r="108" spans="2:17" x14ac:dyDescent="0.25">
      <c r="B108" s="64"/>
      <c r="C108" s="61"/>
      <c r="D108" s="11" t="s">
        <v>29</v>
      </c>
      <c r="E108" s="17">
        <f t="shared" si="8"/>
        <v>47083.766051518644</v>
      </c>
      <c r="F108" s="17">
        <f>K102*28%/3</f>
        <v>0</v>
      </c>
      <c r="G108" s="17">
        <f t="shared" si="9"/>
        <v>0</v>
      </c>
      <c r="H108" s="61"/>
      <c r="I108" s="13"/>
      <c r="J108" s="58"/>
      <c r="K108" s="21"/>
      <c r="L108" s="71"/>
      <c r="M108" s="71"/>
      <c r="N108" s="21"/>
      <c r="O108" s="21"/>
      <c r="P108" s="21"/>
      <c r="Q108" s="21"/>
    </row>
    <row r="109" spans="2:17" x14ac:dyDescent="0.25">
      <c r="B109" s="65"/>
      <c r="C109" s="62"/>
      <c r="D109" s="11" t="s">
        <v>30</v>
      </c>
      <c r="E109" s="17">
        <f t="shared" si="8"/>
        <v>47083.766051518644</v>
      </c>
      <c r="F109" s="17">
        <f>K102*28%/3</f>
        <v>0</v>
      </c>
      <c r="G109" s="17">
        <f t="shared" si="9"/>
        <v>0</v>
      </c>
      <c r="H109" s="62"/>
      <c r="I109" s="13"/>
      <c r="J109" s="59"/>
      <c r="K109" s="21"/>
      <c r="L109" s="72"/>
      <c r="M109" s="72"/>
      <c r="N109" s="21"/>
      <c r="O109" s="21"/>
      <c r="P109" s="21"/>
      <c r="Q109" s="21"/>
    </row>
    <row r="111" spans="2:17" hidden="1" x14ac:dyDescent="0.25">
      <c r="B111" s="20" t="s">
        <v>31</v>
      </c>
    </row>
    <row r="112" spans="2:17" hidden="1" x14ac:dyDescent="0.25">
      <c r="B112" s="20" t="s">
        <v>32</v>
      </c>
    </row>
    <row r="113" spans="2:17" hidden="1" x14ac:dyDescent="0.25">
      <c r="B113" s="20" t="s">
        <v>33</v>
      </c>
    </row>
    <row r="114" spans="2:17" hidden="1" x14ac:dyDescent="0.25">
      <c r="B114" s="20" t="s">
        <v>34</v>
      </c>
    </row>
    <row r="116" spans="2:17" ht="49.8" customHeight="1" x14ac:dyDescent="0.25">
      <c r="B116" s="79" t="s">
        <v>59</v>
      </c>
      <c r="C116" s="79"/>
      <c r="D116" s="79"/>
      <c r="E116" s="79"/>
      <c r="F116" s="79"/>
      <c r="G116" s="79"/>
      <c r="H116" s="79"/>
      <c r="I116" s="79"/>
      <c r="J116" s="79"/>
      <c r="K116" s="79"/>
      <c r="L116" s="79"/>
      <c r="M116" s="79"/>
      <c r="N116" s="79"/>
      <c r="O116" s="79"/>
      <c r="P116" s="79"/>
      <c r="Q116" s="79"/>
    </row>
  </sheetData>
  <mergeCells count="76">
    <mergeCell ref="B116:Q116"/>
    <mergeCell ref="M96:O96"/>
    <mergeCell ref="P96:P97"/>
    <mergeCell ref="Q96:Q97"/>
    <mergeCell ref="B98:B109"/>
    <mergeCell ref="C98:C109"/>
    <mergeCell ref="H98:H109"/>
    <mergeCell ref="J98:J109"/>
    <mergeCell ref="L98:L109"/>
    <mergeCell ref="M98:M109"/>
    <mergeCell ref="H96:L96"/>
    <mergeCell ref="B94:C94"/>
    <mergeCell ref="B96:B97"/>
    <mergeCell ref="C96:C97"/>
    <mergeCell ref="D96:D97"/>
    <mergeCell ref="E96:G96"/>
    <mergeCell ref="M74:O74"/>
    <mergeCell ref="P74:P75"/>
    <mergeCell ref="Q74:Q75"/>
    <mergeCell ref="B76:B87"/>
    <mergeCell ref="C76:C87"/>
    <mergeCell ref="H76:H87"/>
    <mergeCell ref="J76:J87"/>
    <mergeCell ref="L76:L87"/>
    <mergeCell ref="M76:M87"/>
    <mergeCell ref="H74:L74"/>
    <mergeCell ref="B72:C72"/>
    <mergeCell ref="B74:B75"/>
    <mergeCell ref="C74:C75"/>
    <mergeCell ref="D74:D75"/>
    <mergeCell ref="E74:G74"/>
    <mergeCell ref="M52:O52"/>
    <mergeCell ref="P52:P53"/>
    <mergeCell ref="Q52:Q53"/>
    <mergeCell ref="B54:B65"/>
    <mergeCell ref="C54:C65"/>
    <mergeCell ref="H54:H65"/>
    <mergeCell ref="J54:J65"/>
    <mergeCell ref="L54:L65"/>
    <mergeCell ref="M54:M65"/>
    <mergeCell ref="H52:L52"/>
    <mergeCell ref="B50:C50"/>
    <mergeCell ref="B52:B53"/>
    <mergeCell ref="C52:C53"/>
    <mergeCell ref="D52:D53"/>
    <mergeCell ref="E52:G52"/>
    <mergeCell ref="M30:O30"/>
    <mergeCell ref="P30:P31"/>
    <mergeCell ref="Q30:Q31"/>
    <mergeCell ref="B32:B43"/>
    <mergeCell ref="C32:C43"/>
    <mergeCell ref="H32:H43"/>
    <mergeCell ref="J32:J43"/>
    <mergeCell ref="L32:L43"/>
    <mergeCell ref="M32:M43"/>
    <mergeCell ref="H30:L30"/>
    <mergeCell ref="B28:C28"/>
    <mergeCell ref="B30:B31"/>
    <mergeCell ref="C30:C31"/>
    <mergeCell ref="D30:D31"/>
    <mergeCell ref="E30:G30"/>
    <mergeCell ref="M8:O8"/>
    <mergeCell ref="P8:P9"/>
    <mergeCell ref="Q8:Q9"/>
    <mergeCell ref="B10:B21"/>
    <mergeCell ref="C10:C21"/>
    <mergeCell ref="H10:H21"/>
    <mergeCell ref="J10:J21"/>
    <mergeCell ref="L10:L21"/>
    <mergeCell ref="M10:M21"/>
    <mergeCell ref="H8:L8"/>
    <mergeCell ref="B6:C6"/>
    <mergeCell ref="B8:B9"/>
    <mergeCell ref="C8:C9"/>
    <mergeCell ref="D8:D9"/>
    <mergeCell ref="E8:G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topLeftCell="A4" zoomScale="78" zoomScaleNormal="78" workbookViewId="0">
      <selection activeCell="K11" sqref="K11"/>
    </sheetView>
  </sheetViews>
  <sheetFormatPr defaultColWidth="9.109375" defaultRowHeight="13.8" x14ac:dyDescent="0.25"/>
  <cols>
    <col min="1" max="1" width="9.109375" style="3"/>
    <col min="2" max="2" width="5.88671875" style="3" customWidth="1"/>
    <col min="3" max="3" width="13.21875" style="3" customWidth="1"/>
    <col min="4" max="4" width="8.6640625" style="3" customWidth="1"/>
    <col min="5" max="5" width="16" style="3" customWidth="1"/>
    <col min="6" max="6" width="14" style="3" customWidth="1"/>
    <col min="7" max="7" width="16.77734375" style="3" customWidth="1"/>
    <col min="8" max="8" width="13.6640625" style="3" bestFit="1" customWidth="1"/>
    <col min="9" max="9" width="12.33203125" style="3" customWidth="1"/>
    <col min="10" max="10" width="10.77734375" style="3" customWidth="1"/>
    <col min="11" max="11" width="11.88671875" style="3" customWidth="1"/>
    <col min="12" max="12" width="31.77734375" style="3" customWidth="1"/>
    <col min="13" max="13" width="25.77734375" style="3" customWidth="1"/>
    <col min="14" max="14" width="14.6640625" style="3" customWidth="1"/>
    <col min="15" max="15" width="14.33203125" style="3" customWidth="1"/>
    <col min="16" max="16" width="16.21875" style="3" customWidth="1"/>
    <col min="17" max="17" width="17.109375" style="3" customWidth="1"/>
    <col min="18" max="16384" width="9.109375" style="3"/>
  </cols>
  <sheetData>
    <row r="2" spans="2:18" x14ac:dyDescent="0.25">
      <c r="B2" s="1" t="s">
        <v>39</v>
      </c>
      <c r="C2" s="2"/>
      <c r="D2" s="2"/>
      <c r="E2" s="2"/>
      <c r="F2" s="2"/>
      <c r="G2" s="2"/>
      <c r="H2" s="2"/>
      <c r="I2" s="2"/>
      <c r="J2" s="2"/>
      <c r="K2" s="2"/>
      <c r="L2" s="2"/>
      <c r="M2" s="2"/>
      <c r="N2" s="2"/>
    </row>
    <row r="3" spans="2:18" x14ac:dyDescent="0.25">
      <c r="B3" s="4" t="s">
        <v>0</v>
      </c>
      <c r="C3" s="5"/>
      <c r="D3" s="5"/>
      <c r="E3" s="5"/>
      <c r="F3" s="5"/>
      <c r="G3" s="5"/>
      <c r="H3" s="5"/>
      <c r="I3" s="5"/>
      <c r="J3" s="5"/>
      <c r="K3" s="5"/>
      <c r="L3" s="5"/>
      <c r="M3" s="5"/>
      <c r="N3" s="2"/>
    </row>
    <row r="4" spans="2:18" x14ac:dyDescent="0.25">
      <c r="B4" s="4" t="s">
        <v>1</v>
      </c>
      <c r="C4" s="6"/>
      <c r="D4" s="6"/>
      <c r="E4" s="6"/>
      <c r="F4" s="6"/>
      <c r="G4" s="6"/>
      <c r="H4" s="6"/>
      <c r="I4" s="6"/>
      <c r="J4" s="6"/>
      <c r="K4" s="6"/>
      <c r="L4" s="6"/>
      <c r="M4" s="6"/>
      <c r="N4" s="6"/>
    </row>
    <row r="5" spans="2:18" x14ac:dyDescent="0.25">
      <c r="B5" s="7"/>
      <c r="C5" s="7"/>
      <c r="D5" s="7"/>
      <c r="E5" s="7"/>
      <c r="F5" s="7"/>
      <c r="G5" s="7"/>
      <c r="H5" s="7"/>
      <c r="I5" s="7"/>
      <c r="J5" s="7"/>
      <c r="K5" s="7"/>
      <c r="L5" s="7"/>
      <c r="M5" s="7"/>
      <c r="N5" s="7"/>
    </row>
    <row r="6" spans="2:18" x14ac:dyDescent="0.25">
      <c r="B6" s="68" t="s">
        <v>2</v>
      </c>
      <c r="C6" s="68"/>
      <c r="D6" s="8"/>
      <c r="E6" s="7"/>
      <c r="F6" s="7"/>
      <c r="G6" s="7"/>
      <c r="H6" s="7"/>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39</v>
      </c>
      <c r="D10" s="11" t="s">
        <v>19</v>
      </c>
      <c r="E10" s="17">
        <f>K11*25%/3</f>
        <v>118424.93112947656</v>
      </c>
      <c r="F10" s="17">
        <f>K14*25%/3</f>
        <v>0</v>
      </c>
      <c r="G10" s="17">
        <f>$K$17/9</f>
        <v>0</v>
      </c>
      <c r="H10" s="60" t="s">
        <v>43</v>
      </c>
      <c r="I10" s="13"/>
      <c r="J10" s="57">
        <v>5.3681916614227561</v>
      </c>
      <c r="K10" s="15" t="s">
        <v>40</v>
      </c>
      <c r="L10" s="70" t="s">
        <v>45</v>
      </c>
      <c r="M10" s="70" t="s">
        <v>46</v>
      </c>
      <c r="N10" s="14"/>
      <c r="O10" s="14"/>
      <c r="P10" s="14"/>
      <c r="Q10" s="14"/>
    </row>
    <row r="11" spans="2:18" x14ac:dyDescent="0.25">
      <c r="B11" s="64"/>
      <c r="C11" s="61"/>
      <c r="D11" s="11" t="s">
        <v>20</v>
      </c>
      <c r="E11" s="17">
        <f>K11*25%/3</f>
        <v>118424.93112947656</v>
      </c>
      <c r="F11" s="17">
        <f>K14*25%/3</f>
        <v>0</v>
      </c>
      <c r="G11" s="17">
        <f t="shared" ref="G11:G21" si="0">$K$17/9</f>
        <v>0</v>
      </c>
      <c r="H11" s="61"/>
      <c r="I11" s="13"/>
      <c r="J11" s="58"/>
      <c r="K11" s="19">
        <v>1421099.1735537187</v>
      </c>
      <c r="L11" s="71"/>
      <c r="M11" s="71"/>
      <c r="N11" s="14"/>
      <c r="O11" s="14"/>
      <c r="P11" s="14"/>
      <c r="Q11" s="14"/>
    </row>
    <row r="12" spans="2:18" x14ac:dyDescent="0.25">
      <c r="B12" s="64"/>
      <c r="C12" s="61"/>
      <c r="D12" s="11" t="s">
        <v>21</v>
      </c>
      <c r="E12" s="17">
        <f>K11*25%/3</f>
        <v>118424.93112947656</v>
      </c>
      <c r="F12" s="17">
        <f>K14*25%/3</f>
        <v>0</v>
      </c>
      <c r="G12" s="17">
        <f t="shared" si="0"/>
        <v>0</v>
      </c>
      <c r="H12" s="61"/>
      <c r="I12" s="13"/>
      <c r="J12" s="58"/>
      <c r="K12" s="16"/>
      <c r="L12" s="71"/>
      <c r="M12" s="71"/>
      <c r="N12" s="14"/>
      <c r="O12" s="14"/>
      <c r="P12" s="14"/>
      <c r="Q12" s="14"/>
    </row>
    <row r="13" spans="2:18" x14ac:dyDescent="0.25">
      <c r="B13" s="64"/>
      <c r="C13" s="61"/>
      <c r="D13" s="11" t="s">
        <v>22</v>
      </c>
      <c r="E13" s="17">
        <f>K11*22%/3</f>
        <v>104213.93939393938</v>
      </c>
      <c r="F13" s="17">
        <f>K14*22%/3</f>
        <v>0</v>
      </c>
      <c r="G13" s="17"/>
      <c r="H13" s="61"/>
      <c r="I13" s="13"/>
      <c r="J13" s="58"/>
      <c r="K13" s="16" t="s">
        <v>41</v>
      </c>
      <c r="L13" s="71"/>
      <c r="M13" s="71"/>
      <c r="N13" s="14"/>
      <c r="O13" s="14"/>
      <c r="P13" s="14"/>
      <c r="Q13" s="14"/>
    </row>
    <row r="14" spans="2:18" x14ac:dyDescent="0.25">
      <c r="B14" s="64"/>
      <c r="C14" s="61"/>
      <c r="D14" s="11" t="s">
        <v>23</v>
      </c>
      <c r="E14" s="17">
        <f>K11*22%/3</f>
        <v>104213.93939393938</v>
      </c>
      <c r="F14" s="17">
        <f>K14*22%/3</f>
        <v>0</v>
      </c>
      <c r="G14" s="17"/>
      <c r="H14" s="61"/>
      <c r="I14" s="13"/>
      <c r="J14" s="58"/>
      <c r="K14" s="19">
        <v>0</v>
      </c>
      <c r="L14" s="71"/>
      <c r="M14" s="71"/>
      <c r="N14" s="14"/>
      <c r="O14" s="14"/>
      <c r="P14" s="14"/>
      <c r="Q14" s="14"/>
    </row>
    <row r="15" spans="2:18" x14ac:dyDescent="0.25">
      <c r="B15" s="64"/>
      <c r="C15" s="61"/>
      <c r="D15" s="11" t="s">
        <v>24</v>
      </c>
      <c r="E15" s="17">
        <f>K11*22%/3</f>
        <v>104213.93939393938</v>
      </c>
      <c r="F15" s="17">
        <f>K14*22%/3</f>
        <v>0</v>
      </c>
      <c r="G15" s="17"/>
      <c r="H15" s="61"/>
      <c r="I15" s="12"/>
      <c r="J15" s="58"/>
      <c r="K15" s="16"/>
      <c r="L15" s="71"/>
      <c r="M15" s="71"/>
      <c r="N15" s="14"/>
      <c r="O15" s="14"/>
      <c r="P15" s="14"/>
      <c r="Q15" s="14"/>
      <c r="R15" s="14"/>
    </row>
    <row r="16" spans="2:18" x14ac:dyDescent="0.25">
      <c r="B16" s="64"/>
      <c r="C16" s="61"/>
      <c r="D16" s="11" t="s">
        <v>25</v>
      </c>
      <c r="E16" s="17">
        <f>K11*25%/3</f>
        <v>118424.93112947656</v>
      </c>
      <c r="F16" s="17">
        <f>K14*25%/3</f>
        <v>0</v>
      </c>
      <c r="G16" s="17">
        <f t="shared" si="0"/>
        <v>0</v>
      </c>
      <c r="H16" s="61"/>
      <c r="I16" s="13"/>
      <c r="J16" s="58"/>
      <c r="K16" s="16" t="s">
        <v>42</v>
      </c>
      <c r="L16" s="71"/>
      <c r="M16" s="71"/>
      <c r="N16" s="14"/>
      <c r="O16" s="14"/>
      <c r="P16" s="14"/>
      <c r="Q16" s="14"/>
    </row>
    <row r="17" spans="2:17" x14ac:dyDescent="0.25">
      <c r="B17" s="64"/>
      <c r="C17" s="61"/>
      <c r="D17" s="11" t="s">
        <v>26</v>
      </c>
      <c r="E17" s="17">
        <f>K11*25%/3</f>
        <v>118424.93112947656</v>
      </c>
      <c r="F17" s="17">
        <f>K14*25%/3</f>
        <v>0</v>
      </c>
      <c r="G17" s="17">
        <f t="shared" si="0"/>
        <v>0</v>
      </c>
      <c r="H17" s="61"/>
      <c r="I17" s="13"/>
      <c r="J17" s="58"/>
      <c r="K17" s="18">
        <v>0</v>
      </c>
      <c r="L17" s="71"/>
      <c r="M17" s="71"/>
      <c r="N17" s="14"/>
      <c r="O17" s="14"/>
      <c r="P17" s="14"/>
      <c r="Q17" s="14"/>
    </row>
    <row r="18" spans="2:17" x14ac:dyDescent="0.25">
      <c r="B18" s="64"/>
      <c r="C18" s="61"/>
      <c r="D18" s="11" t="s">
        <v>27</v>
      </c>
      <c r="E18" s="17">
        <f>K11*25%/3</f>
        <v>118424.93112947656</v>
      </c>
      <c r="F18" s="17">
        <f>K14*25%/3</f>
        <v>0</v>
      </c>
      <c r="G18" s="17">
        <f t="shared" si="0"/>
        <v>0</v>
      </c>
      <c r="H18" s="61"/>
      <c r="I18" s="13"/>
      <c r="J18" s="58"/>
      <c r="K18" s="14"/>
      <c r="L18" s="71"/>
      <c r="M18" s="71"/>
      <c r="N18" s="14"/>
      <c r="O18" s="14"/>
      <c r="P18" s="14"/>
      <c r="Q18" s="14"/>
    </row>
    <row r="19" spans="2:17" x14ac:dyDescent="0.25">
      <c r="B19" s="64"/>
      <c r="C19" s="61"/>
      <c r="D19" s="11" t="s">
        <v>28</v>
      </c>
      <c r="E19" s="17">
        <f>K11*28%/3</f>
        <v>132635.92286501377</v>
      </c>
      <c r="F19" s="17">
        <f>K14*28%/3</f>
        <v>0</v>
      </c>
      <c r="G19" s="17">
        <f t="shared" si="0"/>
        <v>0</v>
      </c>
      <c r="H19" s="61"/>
      <c r="I19" s="13"/>
      <c r="J19" s="58"/>
      <c r="K19" s="14"/>
      <c r="L19" s="71"/>
      <c r="M19" s="71"/>
      <c r="N19" s="14"/>
      <c r="O19" s="14"/>
      <c r="P19" s="14"/>
      <c r="Q19" s="14"/>
    </row>
    <row r="20" spans="2:17" x14ac:dyDescent="0.25">
      <c r="B20" s="64"/>
      <c r="C20" s="61"/>
      <c r="D20" s="11" t="s">
        <v>29</v>
      </c>
      <c r="E20" s="17">
        <f>K11*28%/3</f>
        <v>132635.92286501377</v>
      </c>
      <c r="F20" s="17">
        <f>K14*28%/3</f>
        <v>0</v>
      </c>
      <c r="G20" s="17">
        <f t="shared" si="0"/>
        <v>0</v>
      </c>
      <c r="H20" s="61"/>
      <c r="I20" s="13"/>
      <c r="J20" s="58"/>
      <c r="K20" s="14"/>
      <c r="L20" s="71"/>
      <c r="M20" s="71"/>
      <c r="N20" s="14"/>
      <c r="O20" s="14"/>
      <c r="P20" s="14"/>
      <c r="Q20" s="14"/>
    </row>
    <row r="21" spans="2:17" x14ac:dyDescent="0.25">
      <c r="B21" s="65"/>
      <c r="C21" s="62"/>
      <c r="D21" s="11" t="s">
        <v>30</v>
      </c>
      <c r="E21" s="17">
        <f>K11*28%/3</f>
        <v>132635.92286501377</v>
      </c>
      <c r="F21" s="17">
        <f>K14*28%/3</f>
        <v>0</v>
      </c>
      <c r="G21" s="17">
        <f t="shared" si="0"/>
        <v>0</v>
      </c>
      <c r="H21" s="62"/>
      <c r="I21" s="13"/>
      <c r="J21" s="59"/>
      <c r="K21" s="14"/>
      <c r="L21" s="72"/>
      <c r="M21" s="72"/>
      <c r="N21" s="14"/>
      <c r="O21" s="14"/>
      <c r="P21" s="14"/>
      <c r="Q21" s="14"/>
    </row>
    <row r="23" spans="2:17" x14ac:dyDescent="0.25">
      <c r="B23" s="3" t="s">
        <v>31</v>
      </c>
    </row>
    <row r="24" spans="2:17" x14ac:dyDescent="0.25">
      <c r="B24" s="3" t="s">
        <v>32</v>
      </c>
    </row>
    <row r="25" spans="2:17" x14ac:dyDescent="0.25">
      <c r="B25" s="3" t="s">
        <v>33</v>
      </c>
    </row>
    <row r="26" spans="2:17" x14ac:dyDescent="0.25">
      <c r="B26" s="3" t="s">
        <v>34</v>
      </c>
    </row>
    <row r="28" spans="2:17" x14ac:dyDescent="0.25">
      <c r="B28" s="68" t="s">
        <v>35</v>
      </c>
      <c r="C28" s="68"/>
      <c r="D28" s="8"/>
      <c r="E28" s="7"/>
      <c r="F28" s="7"/>
      <c r="G28" s="7"/>
      <c r="H28" s="7"/>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Bhusawal 3</v>
      </c>
      <c r="D32" s="11" t="s">
        <v>19</v>
      </c>
      <c r="E32" s="17">
        <f>K33*25%/3</f>
        <v>118424.93112947656</v>
      </c>
      <c r="F32" s="17">
        <f>K36*25%/3</f>
        <v>0</v>
      </c>
      <c r="G32" s="17">
        <f>$K$39/9</f>
        <v>50000</v>
      </c>
      <c r="H32" s="60" t="str">
        <f>H10</f>
        <v>WCL</v>
      </c>
      <c r="I32" s="13"/>
      <c r="J32" s="57">
        <v>5.6366012444938951</v>
      </c>
      <c r="K32" s="15" t="s">
        <v>40</v>
      </c>
      <c r="L32" s="70" t="s">
        <v>44</v>
      </c>
      <c r="M32" s="70" t="s">
        <v>46</v>
      </c>
      <c r="N32" s="14"/>
      <c r="O32" s="14"/>
      <c r="P32" s="14"/>
      <c r="Q32" s="14"/>
    </row>
    <row r="33" spans="2:17" x14ac:dyDescent="0.25">
      <c r="B33" s="64"/>
      <c r="C33" s="61"/>
      <c r="D33" s="11" t="s">
        <v>20</v>
      </c>
      <c r="E33" s="17">
        <f>K33*25%/3</f>
        <v>118424.93112947656</v>
      </c>
      <c r="F33" s="17">
        <f>K36*25%/3</f>
        <v>0</v>
      </c>
      <c r="G33" s="17">
        <f t="shared" ref="G33:G43" si="1">$K$39/9</f>
        <v>50000</v>
      </c>
      <c r="H33" s="61"/>
      <c r="I33" s="13"/>
      <c r="J33" s="58"/>
      <c r="K33" s="19">
        <v>1421099.1735537187</v>
      </c>
      <c r="L33" s="71"/>
      <c r="M33" s="71"/>
      <c r="N33" s="14"/>
      <c r="O33" s="14"/>
      <c r="P33" s="14"/>
      <c r="Q33" s="14"/>
    </row>
    <row r="34" spans="2:17" x14ac:dyDescent="0.25">
      <c r="B34" s="64"/>
      <c r="C34" s="61"/>
      <c r="D34" s="11" t="s">
        <v>21</v>
      </c>
      <c r="E34" s="17">
        <f>K33*25%/3</f>
        <v>118424.93112947656</v>
      </c>
      <c r="F34" s="17">
        <f>K36*25%/3</f>
        <v>0</v>
      </c>
      <c r="G34" s="17">
        <f t="shared" si="1"/>
        <v>50000</v>
      </c>
      <c r="H34" s="61"/>
      <c r="I34" s="13"/>
      <c r="J34" s="58"/>
      <c r="K34" s="16"/>
      <c r="L34" s="71"/>
      <c r="M34" s="71"/>
      <c r="N34" s="14"/>
      <c r="O34" s="14"/>
      <c r="P34" s="14"/>
      <c r="Q34" s="14"/>
    </row>
    <row r="35" spans="2:17" x14ac:dyDescent="0.25">
      <c r="B35" s="64"/>
      <c r="C35" s="61"/>
      <c r="D35" s="11" t="s">
        <v>22</v>
      </c>
      <c r="E35" s="17">
        <f>K33*22%/3</f>
        <v>104213.93939393938</v>
      </c>
      <c r="F35" s="17">
        <f>K36*22%/3</f>
        <v>0</v>
      </c>
      <c r="G35" s="17"/>
      <c r="H35" s="61"/>
      <c r="I35" s="13"/>
      <c r="J35" s="58"/>
      <c r="K35" s="16" t="s">
        <v>41</v>
      </c>
      <c r="L35" s="71"/>
      <c r="M35" s="71"/>
      <c r="N35" s="14"/>
      <c r="O35" s="14"/>
      <c r="P35" s="14"/>
      <c r="Q35" s="14"/>
    </row>
    <row r="36" spans="2:17" x14ac:dyDescent="0.25">
      <c r="B36" s="64"/>
      <c r="C36" s="61"/>
      <c r="D36" s="11" t="s">
        <v>23</v>
      </c>
      <c r="E36" s="17">
        <f>K33*22%/3</f>
        <v>104213.93939393938</v>
      </c>
      <c r="F36" s="17">
        <f>K36*22%/3</f>
        <v>0</v>
      </c>
      <c r="G36" s="17"/>
      <c r="H36" s="61"/>
      <c r="I36" s="13"/>
      <c r="J36" s="58"/>
      <c r="K36" s="19">
        <v>0</v>
      </c>
      <c r="L36" s="71"/>
      <c r="M36" s="71"/>
      <c r="N36" s="14"/>
      <c r="O36" s="14"/>
      <c r="P36" s="14"/>
      <c r="Q36" s="14"/>
    </row>
    <row r="37" spans="2:17" x14ac:dyDescent="0.25">
      <c r="B37" s="64"/>
      <c r="C37" s="61"/>
      <c r="D37" s="11" t="s">
        <v>24</v>
      </c>
      <c r="E37" s="17">
        <f>K33*22%/3</f>
        <v>104213.93939393938</v>
      </c>
      <c r="F37" s="17">
        <f>K36*22%/3</f>
        <v>0</v>
      </c>
      <c r="G37" s="17"/>
      <c r="H37" s="61"/>
      <c r="I37" s="13"/>
      <c r="J37" s="58"/>
      <c r="K37" s="16"/>
      <c r="L37" s="71"/>
      <c r="M37" s="71"/>
      <c r="N37" s="14"/>
      <c r="O37" s="14"/>
      <c r="P37" s="14"/>
      <c r="Q37" s="14"/>
    </row>
    <row r="38" spans="2:17" x14ac:dyDescent="0.25">
      <c r="B38" s="64"/>
      <c r="C38" s="61"/>
      <c r="D38" s="11" t="s">
        <v>25</v>
      </c>
      <c r="E38" s="17">
        <f>K33*25%/3</f>
        <v>118424.93112947656</v>
      </c>
      <c r="F38" s="17">
        <f>K36*25%/3</f>
        <v>0</v>
      </c>
      <c r="G38" s="17">
        <f t="shared" si="1"/>
        <v>50000</v>
      </c>
      <c r="H38" s="61"/>
      <c r="I38" s="13"/>
      <c r="J38" s="58"/>
      <c r="K38" s="16" t="s">
        <v>42</v>
      </c>
      <c r="L38" s="71"/>
      <c r="M38" s="71"/>
      <c r="N38" s="14"/>
      <c r="O38" s="14"/>
      <c r="P38" s="14"/>
      <c r="Q38" s="14"/>
    </row>
    <row r="39" spans="2:17" x14ac:dyDescent="0.25">
      <c r="B39" s="64"/>
      <c r="C39" s="61"/>
      <c r="D39" s="11" t="s">
        <v>26</v>
      </c>
      <c r="E39" s="17">
        <f>K33*25%/3</f>
        <v>118424.93112947656</v>
      </c>
      <c r="F39" s="17">
        <f>K36*25%/3</f>
        <v>0</v>
      </c>
      <c r="G39" s="17">
        <f t="shared" si="1"/>
        <v>50000</v>
      </c>
      <c r="H39" s="61"/>
      <c r="I39" s="13"/>
      <c r="J39" s="58"/>
      <c r="K39" s="19">
        <v>450000</v>
      </c>
      <c r="L39" s="71"/>
      <c r="M39" s="71"/>
      <c r="N39" s="14"/>
      <c r="O39" s="14"/>
      <c r="P39" s="14"/>
      <c r="Q39" s="14"/>
    </row>
    <row r="40" spans="2:17" x14ac:dyDescent="0.25">
      <c r="B40" s="64"/>
      <c r="C40" s="61"/>
      <c r="D40" s="11" t="s">
        <v>27</v>
      </c>
      <c r="E40" s="17">
        <f>K33*25%/3</f>
        <v>118424.93112947656</v>
      </c>
      <c r="F40" s="17">
        <f>K36*25%/3</f>
        <v>0</v>
      </c>
      <c r="G40" s="17">
        <f t="shared" si="1"/>
        <v>50000</v>
      </c>
      <c r="H40" s="61"/>
      <c r="I40" s="13"/>
      <c r="J40" s="58"/>
      <c r="K40" s="14"/>
      <c r="L40" s="71"/>
      <c r="M40" s="71"/>
      <c r="N40" s="14"/>
      <c r="O40" s="14"/>
      <c r="P40" s="14"/>
      <c r="Q40" s="14"/>
    </row>
    <row r="41" spans="2:17" x14ac:dyDescent="0.25">
      <c r="B41" s="64"/>
      <c r="C41" s="61"/>
      <c r="D41" s="11" t="s">
        <v>28</v>
      </c>
      <c r="E41" s="17">
        <f>K33*28%/3</f>
        <v>132635.92286501377</v>
      </c>
      <c r="F41" s="17">
        <f>K36*28%/3</f>
        <v>0</v>
      </c>
      <c r="G41" s="17">
        <f t="shared" si="1"/>
        <v>50000</v>
      </c>
      <c r="H41" s="61"/>
      <c r="I41" s="13"/>
      <c r="J41" s="58"/>
      <c r="K41" s="14"/>
      <c r="L41" s="71"/>
      <c r="M41" s="71"/>
      <c r="N41" s="14"/>
      <c r="O41" s="14"/>
      <c r="P41" s="14"/>
      <c r="Q41" s="14"/>
    </row>
    <row r="42" spans="2:17" x14ac:dyDescent="0.25">
      <c r="B42" s="64"/>
      <c r="C42" s="61"/>
      <c r="D42" s="11" t="s">
        <v>29</v>
      </c>
      <c r="E42" s="17">
        <f>K33*28%/3</f>
        <v>132635.92286501377</v>
      </c>
      <c r="F42" s="17">
        <f>K36*28%/3</f>
        <v>0</v>
      </c>
      <c r="G42" s="17">
        <f t="shared" si="1"/>
        <v>50000</v>
      </c>
      <c r="H42" s="61"/>
      <c r="I42" s="13"/>
      <c r="J42" s="58"/>
      <c r="K42" s="14"/>
      <c r="L42" s="71"/>
      <c r="M42" s="71"/>
      <c r="N42" s="14"/>
      <c r="O42" s="14"/>
      <c r="P42" s="14"/>
      <c r="Q42" s="14"/>
    </row>
    <row r="43" spans="2:17" x14ac:dyDescent="0.25">
      <c r="B43" s="65"/>
      <c r="C43" s="62"/>
      <c r="D43" s="11" t="s">
        <v>30</v>
      </c>
      <c r="E43" s="17">
        <f>K33*28%/3</f>
        <v>132635.92286501377</v>
      </c>
      <c r="F43" s="17">
        <f>K36*28%/3</f>
        <v>0</v>
      </c>
      <c r="G43" s="17">
        <f t="shared" si="1"/>
        <v>50000</v>
      </c>
      <c r="H43" s="62"/>
      <c r="I43" s="13"/>
      <c r="J43" s="59"/>
      <c r="K43" s="14"/>
      <c r="L43" s="72"/>
      <c r="M43" s="72"/>
      <c r="N43" s="14"/>
      <c r="O43" s="14"/>
      <c r="P43" s="14"/>
      <c r="Q43" s="14"/>
    </row>
    <row r="45" spans="2:17" hidden="1" x14ac:dyDescent="0.25">
      <c r="B45" s="3" t="s">
        <v>31</v>
      </c>
    </row>
    <row r="46" spans="2:17" hidden="1" x14ac:dyDescent="0.25">
      <c r="B46" s="3" t="s">
        <v>32</v>
      </c>
    </row>
    <row r="47" spans="2:17" hidden="1" x14ac:dyDescent="0.25">
      <c r="B47" s="3" t="s">
        <v>33</v>
      </c>
    </row>
    <row r="48" spans="2:17" hidden="1" x14ac:dyDescent="0.25">
      <c r="B48" s="3" t="s">
        <v>34</v>
      </c>
    </row>
    <row r="50" spans="2:17" x14ac:dyDescent="0.25">
      <c r="B50" s="68" t="s">
        <v>36</v>
      </c>
      <c r="C50" s="68"/>
      <c r="D50" s="8"/>
      <c r="E50" s="7"/>
      <c r="F50" s="7"/>
      <c r="G50" s="7"/>
      <c r="H50" s="7"/>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Bhusawal 3</v>
      </c>
      <c r="D54" s="11" t="s">
        <v>19</v>
      </c>
      <c r="E54" s="17">
        <f>K55*25%/3</f>
        <v>118424.93112947656</v>
      </c>
      <c r="F54" s="17">
        <f>K58*25%/3</f>
        <v>0</v>
      </c>
      <c r="G54" s="17">
        <f>$K$61/9</f>
        <v>0</v>
      </c>
      <c r="H54" s="60" t="str">
        <f>H32</f>
        <v>WCL</v>
      </c>
      <c r="I54" s="13"/>
      <c r="J54" s="57">
        <v>5.9183533759553022</v>
      </c>
      <c r="K54" s="15" t="s">
        <v>40</v>
      </c>
      <c r="L54" s="70" t="s">
        <v>44</v>
      </c>
      <c r="M54" s="70" t="s">
        <v>46</v>
      </c>
      <c r="N54" s="14"/>
      <c r="O54" s="14"/>
      <c r="P54" s="14"/>
      <c r="Q54" s="14"/>
    </row>
    <row r="55" spans="2:17" x14ac:dyDescent="0.25">
      <c r="B55" s="64"/>
      <c r="C55" s="61"/>
      <c r="D55" s="11" t="s">
        <v>20</v>
      </c>
      <c r="E55" s="17">
        <f>K55*25%/3</f>
        <v>118424.93112947656</v>
      </c>
      <c r="F55" s="17">
        <f>K58*25%/3</f>
        <v>0</v>
      </c>
      <c r="G55" s="17">
        <f t="shared" ref="G55:G65" si="2">$K$61/9</f>
        <v>0</v>
      </c>
      <c r="H55" s="61"/>
      <c r="I55" s="13"/>
      <c r="J55" s="58"/>
      <c r="K55" s="19">
        <v>1421099.1735537187</v>
      </c>
      <c r="L55" s="71"/>
      <c r="M55" s="71"/>
      <c r="N55" s="14"/>
      <c r="O55" s="14"/>
      <c r="P55" s="14"/>
      <c r="Q55" s="14"/>
    </row>
    <row r="56" spans="2:17" x14ac:dyDescent="0.25">
      <c r="B56" s="64"/>
      <c r="C56" s="61"/>
      <c r="D56" s="11" t="s">
        <v>21</v>
      </c>
      <c r="E56" s="17">
        <f>K55*25%/3</f>
        <v>118424.93112947656</v>
      </c>
      <c r="F56" s="17">
        <f>K58*25%/3</f>
        <v>0</v>
      </c>
      <c r="G56" s="17">
        <f t="shared" si="2"/>
        <v>0</v>
      </c>
      <c r="H56" s="61"/>
      <c r="I56" s="13"/>
      <c r="J56" s="58"/>
      <c r="K56" s="16"/>
      <c r="L56" s="71"/>
      <c r="M56" s="71"/>
      <c r="N56" s="14"/>
      <c r="O56" s="14"/>
      <c r="P56" s="14"/>
      <c r="Q56" s="14"/>
    </row>
    <row r="57" spans="2:17" x14ac:dyDescent="0.25">
      <c r="B57" s="64"/>
      <c r="C57" s="61"/>
      <c r="D57" s="11" t="s">
        <v>22</v>
      </c>
      <c r="E57" s="17">
        <f>K55*22%/3</f>
        <v>104213.93939393938</v>
      </c>
      <c r="F57" s="17">
        <f>K58*22%/3</f>
        <v>0</v>
      </c>
      <c r="G57" s="17"/>
      <c r="H57" s="61"/>
      <c r="I57" s="13"/>
      <c r="J57" s="58"/>
      <c r="K57" s="16" t="s">
        <v>41</v>
      </c>
      <c r="L57" s="71"/>
      <c r="M57" s="71"/>
      <c r="N57" s="14"/>
      <c r="O57" s="14"/>
      <c r="P57" s="14"/>
      <c r="Q57" s="14"/>
    </row>
    <row r="58" spans="2:17" x14ac:dyDescent="0.25">
      <c r="B58" s="64"/>
      <c r="C58" s="61"/>
      <c r="D58" s="11" t="s">
        <v>23</v>
      </c>
      <c r="E58" s="17">
        <f>K55*22%/3</f>
        <v>104213.93939393938</v>
      </c>
      <c r="F58" s="17">
        <f>K58*22%/3</f>
        <v>0</v>
      </c>
      <c r="G58" s="17"/>
      <c r="H58" s="61"/>
      <c r="I58" s="13"/>
      <c r="J58" s="58"/>
      <c r="K58" s="19">
        <v>0</v>
      </c>
      <c r="L58" s="71"/>
      <c r="M58" s="71"/>
      <c r="N58" s="14"/>
      <c r="O58" s="14"/>
      <c r="P58" s="14"/>
      <c r="Q58" s="14"/>
    </row>
    <row r="59" spans="2:17" x14ac:dyDescent="0.25">
      <c r="B59" s="64"/>
      <c r="C59" s="61"/>
      <c r="D59" s="11" t="s">
        <v>24</v>
      </c>
      <c r="E59" s="17">
        <f>K55*22%/3</f>
        <v>104213.93939393938</v>
      </c>
      <c r="F59" s="17">
        <f>K58*22%/3</f>
        <v>0</v>
      </c>
      <c r="G59" s="17"/>
      <c r="H59" s="61"/>
      <c r="I59" s="13"/>
      <c r="J59" s="58"/>
      <c r="K59" s="16"/>
      <c r="L59" s="71"/>
      <c r="M59" s="71"/>
      <c r="N59" s="14"/>
      <c r="O59" s="14"/>
      <c r="P59" s="14"/>
      <c r="Q59" s="14"/>
    </row>
    <row r="60" spans="2:17" x14ac:dyDescent="0.25">
      <c r="B60" s="64"/>
      <c r="C60" s="61"/>
      <c r="D60" s="11" t="s">
        <v>25</v>
      </c>
      <c r="E60" s="17">
        <f>K55*25%/3</f>
        <v>118424.93112947656</v>
      </c>
      <c r="F60" s="17">
        <f>K58*25%/3</f>
        <v>0</v>
      </c>
      <c r="G60" s="17">
        <f t="shared" si="2"/>
        <v>0</v>
      </c>
      <c r="H60" s="61"/>
      <c r="I60" s="13"/>
      <c r="J60" s="58"/>
      <c r="K60" s="16" t="s">
        <v>42</v>
      </c>
      <c r="L60" s="71"/>
      <c r="M60" s="71"/>
      <c r="N60" s="14"/>
      <c r="O60" s="14"/>
      <c r="P60" s="14"/>
      <c r="Q60" s="14"/>
    </row>
    <row r="61" spans="2:17" x14ac:dyDescent="0.25">
      <c r="B61" s="64"/>
      <c r="C61" s="61"/>
      <c r="D61" s="11" t="s">
        <v>26</v>
      </c>
      <c r="E61" s="17">
        <f>K55*25%/3</f>
        <v>118424.93112947656</v>
      </c>
      <c r="F61" s="17">
        <f>K58*25%/3</f>
        <v>0</v>
      </c>
      <c r="G61" s="17">
        <f t="shared" si="2"/>
        <v>0</v>
      </c>
      <c r="H61" s="61"/>
      <c r="I61" s="13"/>
      <c r="J61" s="58"/>
      <c r="K61" s="18">
        <v>0</v>
      </c>
      <c r="L61" s="71"/>
      <c r="M61" s="71"/>
      <c r="N61" s="14"/>
      <c r="O61" s="14"/>
      <c r="P61" s="14"/>
      <c r="Q61" s="14"/>
    </row>
    <row r="62" spans="2:17" x14ac:dyDescent="0.25">
      <c r="B62" s="64"/>
      <c r="C62" s="61"/>
      <c r="D62" s="11" t="s">
        <v>27</v>
      </c>
      <c r="E62" s="17">
        <f>K55*25%/3</f>
        <v>118424.93112947656</v>
      </c>
      <c r="F62" s="17">
        <f>K58*25%/3</f>
        <v>0</v>
      </c>
      <c r="G62" s="17">
        <f t="shared" si="2"/>
        <v>0</v>
      </c>
      <c r="H62" s="61"/>
      <c r="I62" s="13"/>
      <c r="J62" s="58"/>
      <c r="K62" s="14"/>
      <c r="L62" s="71"/>
      <c r="M62" s="71"/>
      <c r="N62" s="14"/>
      <c r="O62" s="14"/>
      <c r="P62" s="14"/>
      <c r="Q62" s="14"/>
    </row>
    <row r="63" spans="2:17" x14ac:dyDescent="0.25">
      <c r="B63" s="64"/>
      <c r="C63" s="61"/>
      <c r="D63" s="11" t="s">
        <v>28</v>
      </c>
      <c r="E63" s="17">
        <f>K55*28%/3</f>
        <v>132635.92286501377</v>
      </c>
      <c r="F63" s="17">
        <f>K58*28%/3</f>
        <v>0</v>
      </c>
      <c r="G63" s="17">
        <f t="shared" si="2"/>
        <v>0</v>
      </c>
      <c r="H63" s="61"/>
      <c r="I63" s="13"/>
      <c r="J63" s="58"/>
      <c r="K63" s="14"/>
      <c r="L63" s="71"/>
      <c r="M63" s="71"/>
      <c r="N63" s="14"/>
      <c r="O63" s="14"/>
      <c r="P63" s="14"/>
      <c r="Q63" s="14"/>
    </row>
    <row r="64" spans="2:17" x14ac:dyDescent="0.25">
      <c r="B64" s="64"/>
      <c r="C64" s="61"/>
      <c r="D64" s="11" t="s">
        <v>29</v>
      </c>
      <c r="E64" s="17">
        <f>K55*28%/3</f>
        <v>132635.92286501377</v>
      </c>
      <c r="F64" s="17">
        <f>K58*28%/3</f>
        <v>0</v>
      </c>
      <c r="G64" s="17">
        <f t="shared" si="2"/>
        <v>0</v>
      </c>
      <c r="H64" s="61"/>
      <c r="I64" s="13"/>
      <c r="J64" s="58"/>
      <c r="K64" s="14"/>
      <c r="L64" s="71"/>
      <c r="M64" s="71"/>
      <c r="N64" s="14"/>
      <c r="O64" s="14"/>
      <c r="P64" s="14"/>
      <c r="Q64" s="14"/>
    </row>
    <row r="65" spans="2:17" x14ac:dyDescent="0.25">
      <c r="B65" s="65"/>
      <c r="C65" s="62"/>
      <c r="D65" s="11" t="s">
        <v>30</v>
      </c>
      <c r="E65" s="17">
        <f>K55*28%/3</f>
        <v>132635.92286501377</v>
      </c>
      <c r="F65" s="17">
        <f>K58*28%/3</f>
        <v>0</v>
      </c>
      <c r="G65" s="17">
        <f t="shared" si="2"/>
        <v>0</v>
      </c>
      <c r="H65" s="62"/>
      <c r="I65" s="13"/>
      <c r="J65" s="59"/>
      <c r="K65" s="14"/>
      <c r="L65" s="72"/>
      <c r="M65" s="72"/>
      <c r="N65" s="14"/>
      <c r="O65" s="14"/>
      <c r="P65" s="14"/>
      <c r="Q65" s="14"/>
    </row>
    <row r="67" spans="2:17" hidden="1" x14ac:dyDescent="0.25">
      <c r="B67" s="3" t="s">
        <v>31</v>
      </c>
    </row>
    <row r="68" spans="2:17" hidden="1" x14ac:dyDescent="0.25">
      <c r="B68" s="3" t="s">
        <v>32</v>
      </c>
    </row>
    <row r="69" spans="2:17" hidden="1" x14ac:dyDescent="0.25">
      <c r="B69" s="3" t="s">
        <v>33</v>
      </c>
    </row>
    <row r="70" spans="2:17" hidden="1" x14ac:dyDescent="0.25">
      <c r="B70" s="3" t="s">
        <v>34</v>
      </c>
    </row>
    <row r="72" spans="2:17" x14ac:dyDescent="0.25">
      <c r="B72" s="68" t="s">
        <v>37</v>
      </c>
      <c r="C72" s="68"/>
      <c r="D72" s="8"/>
      <c r="E72" s="7"/>
      <c r="F72" s="7"/>
      <c r="G72" s="7"/>
      <c r="H72" s="7"/>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Bhusawal 3</v>
      </c>
      <c r="D76" s="11" t="s">
        <v>19</v>
      </c>
      <c r="E76" s="17">
        <f>K77*25%/3</f>
        <v>118424.93112947656</v>
      </c>
      <c r="F76" s="17">
        <f>K80*25%/3</f>
        <v>0</v>
      </c>
      <c r="G76" s="17">
        <f>$K$83/9</f>
        <v>50000</v>
      </c>
      <c r="H76" s="60" t="str">
        <f>H54</f>
        <v>WCL</v>
      </c>
      <c r="I76" s="13"/>
      <c r="J76" s="57">
        <v>6.2143528720545191</v>
      </c>
      <c r="K76" s="15" t="s">
        <v>40</v>
      </c>
      <c r="L76" s="70" t="s">
        <v>44</v>
      </c>
      <c r="M76" s="70" t="s">
        <v>46</v>
      </c>
      <c r="N76" s="14"/>
      <c r="O76" s="14"/>
      <c r="P76" s="14"/>
      <c r="Q76" s="14"/>
    </row>
    <row r="77" spans="2:17" x14ac:dyDescent="0.25">
      <c r="B77" s="64"/>
      <c r="C77" s="61"/>
      <c r="D77" s="11" t="s">
        <v>20</v>
      </c>
      <c r="E77" s="17">
        <f>K77*25%/3</f>
        <v>118424.93112947656</v>
      </c>
      <c r="F77" s="17">
        <f>K80*25%/3</f>
        <v>0</v>
      </c>
      <c r="G77" s="17">
        <f t="shared" ref="G77:G87" si="3">$K$83/9</f>
        <v>50000</v>
      </c>
      <c r="H77" s="61"/>
      <c r="I77" s="13"/>
      <c r="J77" s="58"/>
      <c r="K77" s="19">
        <v>1421099.1735537187</v>
      </c>
      <c r="L77" s="71"/>
      <c r="M77" s="71"/>
      <c r="N77" s="14"/>
      <c r="O77" s="14"/>
      <c r="P77" s="14"/>
      <c r="Q77" s="14"/>
    </row>
    <row r="78" spans="2:17" x14ac:dyDescent="0.25">
      <c r="B78" s="64"/>
      <c r="C78" s="61"/>
      <c r="D78" s="11" t="s">
        <v>21</v>
      </c>
      <c r="E78" s="17">
        <f>K77*25%/3</f>
        <v>118424.93112947656</v>
      </c>
      <c r="F78" s="17">
        <f>K80*25%/3</f>
        <v>0</v>
      </c>
      <c r="G78" s="17">
        <f t="shared" si="3"/>
        <v>50000</v>
      </c>
      <c r="H78" s="61"/>
      <c r="I78" s="13"/>
      <c r="J78" s="58"/>
      <c r="K78" s="16"/>
      <c r="L78" s="71"/>
      <c r="M78" s="71"/>
      <c r="N78" s="14"/>
      <c r="O78" s="14"/>
      <c r="P78" s="14"/>
      <c r="Q78" s="14"/>
    </row>
    <row r="79" spans="2:17" x14ac:dyDescent="0.25">
      <c r="B79" s="64"/>
      <c r="C79" s="61"/>
      <c r="D79" s="11" t="s">
        <v>22</v>
      </c>
      <c r="E79" s="17">
        <f>K77*22%/3</f>
        <v>104213.93939393938</v>
      </c>
      <c r="F79" s="17">
        <f>K80*22%/3</f>
        <v>0</v>
      </c>
      <c r="G79" s="17"/>
      <c r="H79" s="61"/>
      <c r="I79" s="13"/>
      <c r="J79" s="58"/>
      <c r="K79" s="16" t="s">
        <v>41</v>
      </c>
      <c r="L79" s="71"/>
      <c r="M79" s="71"/>
      <c r="N79" s="14"/>
      <c r="O79" s="14"/>
      <c r="P79" s="14"/>
      <c r="Q79" s="14"/>
    </row>
    <row r="80" spans="2:17" x14ac:dyDescent="0.25">
      <c r="B80" s="64"/>
      <c r="C80" s="61"/>
      <c r="D80" s="11" t="s">
        <v>23</v>
      </c>
      <c r="E80" s="17">
        <f>K77*22%/3</f>
        <v>104213.93939393938</v>
      </c>
      <c r="F80" s="17">
        <f>K80*22%/3</f>
        <v>0</v>
      </c>
      <c r="G80" s="17"/>
      <c r="H80" s="61"/>
      <c r="I80" s="13"/>
      <c r="J80" s="58"/>
      <c r="K80" s="19">
        <v>0</v>
      </c>
      <c r="L80" s="71"/>
      <c r="M80" s="71"/>
      <c r="N80" s="14"/>
      <c r="O80" s="14"/>
      <c r="P80" s="14"/>
      <c r="Q80" s="14"/>
    </row>
    <row r="81" spans="2:17" x14ac:dyDescent="0.25">
      <c r="B81" s="64"/>
      <c r="C81" s="61"/>
      <c r="D81" s="11" t="s">
        <v>24</v>
      </c>
      <c r="E81" s="17">
        <f>K77*22%/3</f>
        <v>104213.93939393938</v>
      </c>
      <c r="F81" s="17">
        <f>K80*22%/3</f>
        <v>0</v>
      </c>
      <c r="G81" s="17"/>
      <c r="H81" s="61"/>
      <c r="I81" s="13"/>
      <c r="J81" s="58"/>
      <c r="K81" s="16"/>
      <c r="L81" s="71"/>
      <c r="M81" s="71"/>
      <c r="N81" s="14"/>
      <c r="O81" s="14"/>
      <c r="P81" s="14"/>
      <c r="Q81" s="14"/>
    </row>
    <row r="82" spans="2:17" x14ac:dyDescent="0.25">
      <c r="B82" s="64"/>
      <c r="C82" s="61"/>
      <c r="D82" s="11" t="s">
        <v>25</v>
      </c>
      <c r="E82" s="17">
        <f>K77*25%/3</f>
        <v>118424.93112947656</v>
      </c>
      <c r="F82" s="17">
        <f>K80*25%/3</f>
        <v>0</v>
      </c>
      <c r="G82" s="17">
        <f t="shared" si="3"/>
        <v>50000</v>
      </c>
      <c r="H82" s="61"/>
      <c r="I82" s="13"/>
      <c r="J82" s="58"/>
      <c r="K82" s="16" t="s">
        <v>42</v>
      </c>
      <c r="L82" s="71"/>
      <c r="M82" s="71"/>
      <c r="N82" s="14"/>
      <c r="O82" s="14"/>
      <c r="P82" s="14"/>
      <c r="Q82" s="14"/>
    </row>
    <row r="83" spans="2:17" x14ac:dyDescent="0.25">
      <c r="B83" s="64"/>
      <c r="C83" s="61"/>
      <c r="D83" s="11" t="s">
        <v>26</v>
      </c>
      <c r="E83" s="17">
        <f>K77*25%/3</f>
        <v>118424.93112947656</v>
      </c>
      <c r="F83" s="17">
        <f>K80*25%/3</f>
        <v>0</v>
      </c>
      <c r="G83" s="17">
        <f t="shared" si="3"/>
        <v>50000</v>
      </c>
      <c r="H83" s="61"/>
      <c r="I83" s="13"/>
      <c r="J83" s="58"/>
      <c r="K83" s="19">
        <v>450000</v>
      </c>
      <c r="L83" s="71"/>
      <c r="M83" s="71"/>
      <c r="N83" s="14"/>
      <c r="O83" s="14"/>
      <c r="P83" s="14"/>
      <c r="Q83" s="14"/>
    </row>
    <row r="84" spans="2:17" x14ac:dyDescent="0.25">
      <c r="B84" s="64"/>
      <c r="C84" s="61"/>
      <c r="D84" s="11" t="s">
        <v>27</v>
      </c>
      <c r="E84" s="17">
        <f>K77*25%/3</f>
        <v>118424.93112947656</v>
      </c>
      <c r="F84" s="17">
        <f>K80*25%/3</f>
        <v>0</v>
      </c>
      <c r="G84" s="17">
        <f t="shared" si="3"/>
        <v>50000</v>
      </c>
      <c r="H84" s="61"/>
      <c r="I84" s="13"/>
      <c r="J84" s="58"/>
      <c r="K84" s="14"/>
      <c r="L84" s="71"/>
      <c r="M84" s="71"/>
      <c r="N84" s="14"/>
      <c r="O84" s="14"/>
      <c r="P84" s="14"/>
      <c r="Q84" s="14"/>
    </row>
    <row r="85" spans="2:17" x14ac:dyDescent="0.25">
      <c r="B85" s="64"/>
      <c r="C85" s="61"/>
      <c r="D85" s="11" t="s">
        <v>28</v>
      </c>
      <c r="E85" s="17">
        <f>K77*28%/3</f>
        <v>132635.92286501377</v>
      </c>
      <c r="F85" s="17">
        <f>K80*28%/3</f>
        <v>0</v>
      </c>
      <c r="G85" s="17">
        <f t="shared" si="3"/>
        <v>50000</v>
      </c>
      <c r="H85" s="61"/>
      <c r="I85" s="13"/>
      <c r="J85" s="58"/>
      <c r="K85" s="14"/>
      <c r="L85" s="71"/>
      <c r="M85" s="71"/>
      <c r="N85" s="14"/>
      <c r="O85" s="14"/>
      <c r="P85" s="14"/>
      <c r="Q85" s="14"/>
    </row>
    <row r="86" spans="2:17" x14ac:dyDescent="0.25">
      <c r="B86" s="64"/>
      <c r="C86" s="61"/>
      <c r="D86" s="11" t="s">
        <v>29</v>
      </c>
      <c r="E86" s="17">
        <f>K77*28%/3</f>
        <v>132635.92286501377</v>
      </c>
      <c r="F86" s="17">
        <f>K80*28%/3</f>
        <v>0</v>
      </c>
      <c r="G86" s="17">
        <f t="shared" si="3"/>
        <v>50000</v>
      </c>
      <c r="H86" s="61"/>
      <c r="I86" s="13"/>
      <c r="J86" s="58"/>
      <c r="K86" s="14"/>
      <c r="L86" s="71"/>
      <c r="M86" s="71"/>
      <c r="N86" s="14"/>
      <c r="O86" s="14"/>
      <c r="P86" s="14"/>
      <c r="Q86" s="14"/>
    </row>
    <row r="87" spans="2:17" x14ac:dyDescent="0.25">
      <c r="B87" s="65"/>
      <c r="C87" s="62"/>
      <c r="D87" s="11" t="s">
        <v>30</v>
      </c>
      <c r="E87" s="17">
        <f>K77*28%/3</f>
        <v>132635.92286501377</v>
      </c>
      <c r="F87" s="17">
        <f>K80*28%/3</f>
        <v>0</v>
      </c>
      <c r="G87" s="17">
        <f t="shared" si="3"/>
        <v>50000</v>
      </c>
      <c r="H87" s="62"/>
      <c r="I87" s="13"/>
      <c r="J87" s="59"/>
      <c r="K87" s="14"/>
      <c r="L87" s="72"/>
      <c r="M87" s="72"/>
      <c r="N87" s="14"/>
      <c r="O87" s="14"/>
      <c r="P87" s="14"/>
      <c r="Q87" s="14"/>
    </row>
    <row r="89" spans="2:17" hidden="1" x14ac:dyDescent="0.25">
      <c r="B89" s="3" t="s">
        <v>31</v>
      </c>
    </row>
    <row r="90" spans="2:17" hidden="1" x14ac:dyDescent="0.25">
      <c r="B90" s="3" t="s">
        <v>32</v>
      </c>
    </row>
    <row r="91" spans="2:17" hidden="1" x14ac:dyDescent="0.25">
      <c r="B91" s="3" t="s">
        <v>33</v>
      </c>
    </row>
    <row r="92" spans="2:17" hidden="1" x14ac:dyDescent="0.25">
      <c r="B92" s="3" t="s">
        <v>34</v>
      </c>
    </row>
    <row r="94" spans="2:17" x14ac:dyDescent="0.25">
      <c r="B94" s="68" t="s">
        <v>38</v>
      </c>
      <c r="C94" s="68"/>
      <c r="D94" s="8"/>
      <c r="E94" s="7"/>
      <c r="F94" s="7"/>
      <c r="G94" s="7"/>
      <c r="H94" s="7"/>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Bhusawal 3</v>
      </c>
      <c r="D98" s="11" t="s">
        <v>19</v>
      </c>
      <c r="E98" s="17">
        <f>K99*25%/3</f>
        <v>118424.93112947656</v>
      </c>
      <c r="F98" s="17">
        <f>K102*25%/3</f>
        <v>75791.666666666672</v>
      </c>
      <c r="G98" s="17">
        <f>$K$105/9</f>
        <v>50000</v>
      </c>
      <c r="H98" s="60" t="str">
        <f>H76</f>
        <v>WCL</v>
      </c>
      <c r="I98" s="13"/>
      <c r="J98" s="57">
        <v>6.5250705156572462</v>
      </c>
      <c r="K98" s="15" t="s">
        <v>40</v>
      </c>
      <c r="L98" s="70" t="s">
        <v>44</v>
      </c>
      <c r="M98" s="70" t="s">
        <v>46</v>
      </c>
      <c r="N98" s="14"/>
      <c r="O98" s="14"/>
      <c r="P98" s="14"/>
      <c r="Q98" s="14"/>
    </row>
    <row r="99" spans="2:17" x14ac:dyDescent="0.25">
      <c r="B99" s="64"/>
      <c r="C99" s="61"/>
      <c r="D99" s="11" t="s">
        <v>20</v>
      </c>
      <c r="E99" s="17">
        <f>K99*25%/3</f>
        <v>118424.93112947656</v>
      </c>
      <c r="F99" s="17">
        <f>K102*25%/3</f>
        <v>75791.666666666672</v>
      </c>
      <c r="G99" s="17">
        <f t="shared" ref="G99:G109" si="4">$K$105/9</f>
        <v>50000</v>
      </c>
      <c r="H99" s="61"/>
      <c r="I99" s="13"/>
      <c r="J99" s="58"/>
      <c r="K99" s="19">
        <v>1421099.1735537187</v>
      </c>
      <c r="L99" s="71"/>
      <c r="M99" s="71"/>
      <c r="N99" s="14"/>
      <c r="O99" s="14"/>
      <c r="P99" s="14"/>
      <c r="Q99" s="14"/>
    </row>
    <row r="100" spans="2:17" x14ac:dyDescent="0.25">
      <c r="B100" s="64"/>
      <c r="C100" s="61"/>
      <c r="D100" s="11" t="s">
        <v>21</v>
      </c>
      <c r="E100" s="17">
        <f>K99*25%/3</f>
        <v>118424.93112947656</v>
      </c>
      <c r="F100" s="17">
        <f>K102*25%/3</f>
        <v>75791.666666666672</v>
      </c>
      <c r="G100" s="17">
        <f t="shared" si="4"/>
        <v>50000</v>
      </c>
      <c r="H100" s="61"/>
      <c r="I100" s="13"/>
      <c r="J100" s="58"/>
      <c r="K100" s="16"/>
      <c r="L100" s="71"/>
      <c r="M100" s="71"/>
      <c r="N100" s="14"/>
      <c r="O100" s="14"/>
      <c r="P100" s="14"/>
      <c r="Q100" s="14"/>
    </row>
    <row r="101" spans="2:17" x14ac:dyDescent="0.25">
      <c r="B101" s="64"/>
      <c r="C101" s="61"/>
      <c r="D101" s="11" t="s">
        <v>22</v>
      </c>
      <c r="E101" s="17">
        <f>K99*22%/3</f>
        <v>104213.93939393938</v>
      </c>
      <c r="F101" s="17">
        <f>K102*22%/3</f>
        <v>66696.666666666672</v>
      </c>
      <c r="G101" s="17"/>
      <c r="H101" s="61"/>
      <c r="I101" s="13"/>
      <c r="J101" s="58"/>
      <c r="K101" s="16" t="s">
        <v>41</v>
      </c>
      <c r="L101" s="71"/>
      <c r="M101" s="71"/>
      <c r="N101" s="14"/>
      <c r="O101" s="14"/>
      <c r="P101" s="14"/>
      <c r="Q101" s="14"/>
    </row>
    <row r="102" spans="2:17" x14ac:dyDescent="0.25">
      <c r="B102" s="64"/>
      <c r="C102" s="61"/>
      <c r="D102" s="11" t="s">
        <v>23</v>
      </c>
      <c r="E102" s="17">
        <f>K99*22%/3</f>
        <v>104213.93939393938</v>
      </c>
      <c r="F102" s="17">
        <f>K102*22%/3</f>
        <v>66696.666666666672</v>
      </c>
      <c r="G102" s="17"/>
      <c r="H102" s="61"/>
      <c r="I102" s="13"/>
      <c r="J102" s="58"/>
      <c r="K102" s="19">
        <v>909500</v>
      </c>
      <c r="L102" s="71"/>
      <c r="M102" s="71"/>
      <c r="N102" s="14"/>
      <c r="O102" s="14"/>
      <c r="P102" s="14"/>
      <c r="Q102" s="14"/>
    </row>
    <row r="103" spans="2:17" x14ac:dyDescent="0.25">
      <c r="B103" s="64"/>
      <c r="C103" s="61"/>
      <c r="D103" s="11" t="s">
        <v>24</v>
      </c>
      <c r="E103" s="17">
        <f>K99*22%/3</f>
        <v>104213.93939393938</v>
      </c>
      <c r="F103" s="17">
        <f>K102*22%/3</f>
        <v>66696.666666666672</v>
      </c>
      <c r="G103" s="17"/>
      <c r="H103" s="61"/>
      <c r="I103" s="13"/>
      <c r="J103" s="58"/>
      <c r="K103" s="16"/>
      <c r="L103" s="71"/>
      <c r="M103" s="71"/>
      <c r="N103" s="14"/>
      <c r="O103" s="14"/>
      <c r="P103" s="14"/>
      <c r="Q103" s="14"/>
    </row>
    <row r="104" spans="2:17" x14ac:dyDescent="0.25">
      <c r="B104" s="64"/>
      <c r="C104" s="61"/>
      <c r="D104" s="11" t="s">
        <v>25</v>
      </c>
      <c r="E104" s="17">
        <f>K99*25%/3</f>
        <v>118424.93112947656</v>
      </c>
      <c r="F104" s="17">
        <f>K102*25%/3</f>
        <v>75791.666666666672</v>
      </c>
      <c r="G104" s="17">
        <f t="shared" si="4"/>
        <v>50000</v>
      </c>
      <c r="H104" s="61"/>
      <c r="I104" s="13"/>
      <c r="J104" s="58"/>
      <c r="K104" s="16" t="s">
        <v>42</v>
      </c>
      <c r="L104" s="71"/>
      <c r="M104" s="71"/>
      <c r="N104" s="14"/>
      <c r="O104" s="14"/>
      <c r="P104" s="14"/>
      <c r="Q104" s="14"/>
    </row>
    <row r="105" spans="2:17" x14ac:dyDescent="0.25">
      <c r="B105" s="64"/>
      <c r="C105" s="61"/>
      <c r="D105" s="11" t="s">
        <v>26</v>
      </c>
      <c r="E105" s="17">
        <f>K99*25%/3</f>
        <v>118424.93112947656</v>
      </c>
      <c r="F105" s="17">
        <f>K102*25%/3</f>
        <v>75791.666666666672</v>
      </c>
      <c r="G105" s="17">
        <f t="shared" si="4"/>
        <v>50000</v>
      </c>
      <c r="H105" s="61"/>
      <c r="I105" s="13"/>
      <c r="J105" s="58"/>
      <c r="K105" s="18">
        <v>450000</v>
      </c>
      <c r="L105" s="71"/>
      <c r="M105" s="71"/>
      <c r="N105" s="14"/>
      <c r="O105" s="14"/>
      <c r="P105" s="14"/>
      <c r="Q105" s="14"/>
    </row>
    <row r="106" spans="2:17" x14ac:dyDescent="0.25">
      <c r="B106" s="64"/>
      <c r="C106" s="61"/>
      <c r="D106" s="11" t="s">
        <v>27</v>
      </c>
      <c r="E106" s="17">
        <f>K99*25%/3</f>
        <v>118424.93112947656</v>
      </c>
      <c r="F106" s="17">
        <f>K102*25%/3</f>
        <v>75791.666666666672</v>
      </c>
      <c r="G106" s="17">
        <f t="shared" si="4"/>
        <v>50000</v>
      </c>
      <c r="H106" s="61"/>
      <c r="I106" s="13"/>
      <c r="J106" s="58"/>
      <c r="K106" s="14"/>
      <c r="L106" s="71"/>
      <c r="M106" s="71"/>
      <c r="N106" s="14"/>
      <c r="O106" s="14"/>
      <c r="P106" s="14"/>
      <c r="Q106" s="14"/>
    </row>
    <row r="107" spans="2:17" x14ac:dyDescent="0.25">
      <c r="B107" s="64"/>
      <c r="C107" s="61"/>
      <c r="D107" s="11" t="s">
        <v>28</v>
      </c>
      <c r="E107" s="17">
        <f>K99*28%/3</f>
        <v>132635.92286501377</v>
      </c>
      <c r="F107" s="17">
        <f>K102*28%/3</f>
        <v>84886.666666666672</v>
      </c>
      <c r="G107" s="17">
        <f t="shared" si="4"/>
        <v>50000</v>
      </c>
      <c r="H107" s="61"/>
      <c r="I107" s="13"/>
      <c r="J107" s="58"/>
      <c r="K107" s="14"/>
      <c r="L107" s="71"/>
      <c r="M107" s="71"/>
      <c r="N107" s="14"/>
      <c r="O107" s="14"/>
      <c r="P107" s="14"/>
      <c r="Q107" s="14"/>
    </row>
    <row r="108" spans="2:17" x14ac:dyDescent="0.25">
      <c r="B108" s="64"/>
      <c r="C108" s="61"/>
      <c r="D108" s="11" t="s">
        <v>29</v>
      </c>
      <c r="E108" s="17">
        <f>K99*28%/3</f>
        <v>132635.92286501377</v>
      </c>
      <c r="F108" s="17">
        <f>K102*28%/3</f>
        <v>84886.666666666672</v>
      </c>
      <c r="G108" s="17">
        <f t="shared" si="4"/>
        <v>50000</v>
      </c>
      <c r="H108" s="61"/>
      <c r="I108" s="13"/>
      <c r="J108" s="58"/>
      <c r="K108" s="14"/>
      <c r="L108" s="71"/>
      <c r="M108" s="71"/>
      <c r="N108" s="14"/>
      <c r="O108" s="14"/>
      <c r="P108" s="14"/>
      <c r="Q108" s="14"/>
    </row>
    <row r="109" spans="2:17" x14ac:dyDescent="0.25">
      <c r="B109" s="65"/>
      <c r="C109" s="62"/>
      <c r="D109" s="11" t="s">
        <v>30</v>
      </c>
      <c r="E109" s="17">
        <f>K99*28%/3</f>
        <v>132635.92286501377</v>
      </c>
      <c r="F109" s="17">
        <f>K102*28%/3</f>
        <v>84886.666666666672</v>
      </c>
      <c r="G109" s="17">
        <f t="shared" si="4"/>
        <v>50000</v>
      </c>
      <c r="H109" s="62"/>
      <c r="I109" s="13"/>
      <c r="J109" s="59"/>
      <c r="K109" s="14"/>
      <c r="L109" s="72"/>
      <c r="M109" s="72"/>
      <c r="N109" s="14"/>
      <c r="O109" s="14"/>
      <c r="P109" s="14"/>
      <c r="Q109" s="14"/>
    </row>
    <row r="111" spans="2:17" hidden="1" x14ac:dyDescent="0.25">
      <c r="B111" s="3" t="s">
        <v>31</v>
      </c>
    </row>
    <row r="112" spans="2:17" hidden="1" x14ac:dyDescent="0.25">
      <c r="B112" s="3" t="s">
        <v>32</v>
      </c>
    </row>
    <row r="113" spans="2:17" hidden="1" x14ac:dyDescent="0.25">
      <c r="B113" s="3" t="s">
        <v>33</v>
      </c>
    </row>
    <row r="114" spans="2:17" hidden="1" x14ac:dyDescent="0.25">
      <c r="B114" s="3" t="s">
        <v>34</v>
      </c>
    </row>
    <row r="116" spans="2:17" ht="49.8" customHeight="1" x14ac:dyDescent="0.25">
      <c r="B116" s="56" t="s">
        <v>59</v>
      </c>
      <c r="C116" s="56"/>
      <c r="D116" s="56"/>
      <c r="E116" s="56"/>
      <c r="F116" s="56"/>
      <c r="G116" s="56"/>
      <c r="H116" s="56"/>
      <c r="I116" s="56"/>
      <c r="J116" s="56"/>
      <c r="K116" s="56"/>
      <c r="L116" s="56"/>
      <c r="M116" s="56"/>
      <c r="N116" s="56"/>
      <c r="O116" s="56"/>
      <c r="P116" s="56"/>
      <c r="Q116" s="56"/>
    </row>
  </sheetData>
  <mergeCells count="76">
    <mergeCell ref="B6:C6"/>
    <mergeCell ref="B8:B9"/>
    <mergeCell ref="C8:C9"/>
    <mergeCell ref="D8:D9"/>
    <mergeCell ref="H8:L8"/>
    <mergeCell ref="B30:B31"/>
    <mergeCell ref="C30:C31"/>
    <mergeCell ref="D30:D31"/>
    <mergeCell ref="H30:L30"/>
    <mergeCell ref="M30:O30"/>
    <mergeCell ref="E30:G30"/>
    <mergeCell ref="P8:P9"/>
    <mergeCell ref="Q8:Q9"/>
    <mergeCell ref="B10:B21"/>
    <mergeCell ref="C10:C21"/>
    <mergeCell ref="B28:C28"/>
    <mergeCell ref="L10:L21"/>
    <mergeCell ref="M10:M21"/>
    <mergeCell ref="M8:O8"/>
    <mergeCell ref="E8:G8"/>
    <mergeCell ref="H10:H21"/>
    <mergeCell ref="J10:J21"/>
    <mergeCell ref="B32:B43"/>
    <mergeCell ref="C32:C43"/>
    <mergeCell ref="B50:C50"/>
    <mergeCell ref="L32:L43"/>
    <mergeCell ref="M32:M43"/>
    <mergeCell ref="J32:J43"/>
    <mergeCell ref="B52:B53"/>
    <mergeCell ref="C52:C53"/>
    <mergeCell ref="D52:D53"/>
    <mergeCell ref="H52:L52"/>
    <mergeCell ref="M52:O52"/>
    <mergeCell ref="E52:G52"/>
    <mergeCell ref="B54:B65"/>
    <mergeCell ref="C54:C65"/>
    <mergeCell ref="B72:C72"/>
    <mergeCell ref="L54:L65"/>
    <mergeCell ref="M54:M65"/>
    <mergeCell ref="J54:J65"/>
    <mergeCell ref="B74:B75"/>
    <mergeCell ref="C74:C75"/>
    <mergeCell ref="D74:D75"/>
    <mergeCell ref="H74:L74"/>
    <mergeCell ref="M74:O74"/>
    <mergeCell ref="E74:G74"/>
    <mergeCell ref="E96:G96"/>
    <mergeCell ref="Q96:Q97"/>
    <mergeCell ref="H96:L96"/>
    <mergeCell ref="M96:O96"/>
    <mergeCell ref="P96:P97"/>
    <mergeCell ref="Q30:Q31"/>
    <mergeCell ref="L98:L109"/>
    <mergeCell ref="M98:M109"/>
    <mergeCell ref="Q74:Q75"/>
    <mergeCell ref="J76:J87"/>
    <mergeCell ref="L76:L87"/>
    <mergeCell ref="M76:M87"/>
    <mergeCell ref="P74:P75"/>
    <mergeCell ref="P30:P31"/>
    <mergeCell ref="B116:Q116"/>
    <mergeCell ref="J98:J109"/>
    <mergeCell ref="H32:H43"/>
    <mergeCell ref="H54:H65"/>
    <mergeCell ref="H76:H87"/>
    <mergeCell ref="H98:H109"/>
    <mergeCell ref="B98:B109"/>
    <mergeCell ref="C98:C109"/>
    <mergeCell ref="B96:B97"/>
    <mergeCell ref="C96:C97"/>
    <mergeCell ref="D96:D97"/>
    <mergeCell ref="B76:B87"/>
    <mergeCell ref="C76:C87"/>
    <mergeCell ref="B94:C94"/>
    <mergeCell ref="Q52:Q53"/>
    <mergeCell ref="P52:P5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topLeftCell="A7" zoomScale="78" zoomScaleNormal="78" workbookViewId="0">
      <selection activeCell="E32" sqref="E32"/>
    </sheetView>
  </sheetViews>
  <sheetFormatPr defaultColWidth="9.109375" defaultRowHeight="13.8" x14ac:dyDescent="0.25"/>
  <cols>
    <col min="1" max="1" width="9.109375" style="3"/>
    <col min="2" max="2" width="5.88671875" style="3" customWidth="1"/>
    <col min="3" max="3" width="13.21875" style="3" customWidth="1"/>
    <col min="4" max="4" width="8.6640625" style="3" customWidth="1"/>
    <col min="5" max="5" width="16" style="3" customWidth="1"/>
    <col min="6" max="6" width="14" style="3" customWidth="1"/>
    <col min="7" max="7" width="16.77734375" style="3" customWidth="1"/>
    <col min="8" max="8" width="13.6640625" style="3" bestFit="1" customWidth="1"/>
    <col min="9" max="9" width="12.33203125" style="3" customWidth="1"/>
    <col min="10" max="10" width="10.77734375" style="3" customWidth="1"/>
    <col min="11" max="11" width="11.88671875" style="3" customWidth="1"/>
    <col min="12" max="12" width="31.77734375" style="3" customWidth="1"/>
    <col min="13" max="13" width="25.77734375" style="3" customWidth="1"/>
    <col min="14" max="14" width="14.6640625" style="3" customWidth="1"/>
    <col min="15" max="15" width="14.33203125" style="3" customWidth="1"/>
    <col min="16" max="16" width="16.21875" style="3" customWidth="1"/>
    <col min="17" max="17" width="17.109375" style="3" customWidth="1"/>
    <col min="18" max="16384" width="9.109375" style="3"/>
  </cols>
  <sheetData>
    <row r="2" spans="2:18" x14ac:dyDescent="0.25">
      <c r="B2" s="1" t="s">
        <v>47</v>
      </c>
      <c r="C2" s="2"/>
      <c r="D2" s="2"/>
      <c r="E2" s="2"/>
      <c r="F2" s="2"/>
      <c r="G2" s="2"/>
      <c r="H2" s="2"/>
      <c r="I2" s="2"/>
      <c r="J2" s="2"/>
      <c r="K2" s="2"/>
      <c r="L2" s="2"/>
      <c r="M2" s="2"/>
      <c r="N2" s="2"/>
    </row>
    <row r="3" spans="2:18" x14ac:dyDescent="0.25">
      <c r="B3" s="4" t="s">
        <v>0</v>
      </c>
      <c r="C3" s="5"/>
      <c r="D3" s="5"/>
      <c r="E3" s="5"/>
      <c r="F3" s="5"/>
      <c r="G3" s="5"/>
      <c r="H3" s="5"/>
      <c r="I3" s="5"/>
      <c r="J3" s="5"/>
      <c r="K3" s="5"/>
      <c r="L3" s="5"/>
      <c r="M3" s="5"/>
      <c r="N3" s="2"/>
    </row>
    <row r="4" spans="2:18" x14ac:dyDescent="0.25">
      <c r="B4" s="4" t="s">
        <v>1</v>
      </c>
      <c r="C4" s="6"/>
      <c r="D4" s="6"/>
      <c r="E4" s="6"/>
      <c r="F4" s="6"/>
      <c r="G4" s="6"/>
      <c r="H4" s="6"/>
      <c r="I4" s="6"/>
      <c r="J4" s="6"/>
      <c r="K4" s="6"/>
      <c r="L4" s="6"/>
      <c r="M4" s="6"/>
      <c r="N4" s="6"/>
    </row>
    <row r="5" spans="2:18" x14ac:dyDescent="0.25">
      <c r="B5" s="7"/>
      <c r="C5" s="7"/>
      <c r="D5" s="7"/>
      <c r="E5" s="7"/>
      <c r="F5" s="7"/>
      <c r="G5" s="7"/>
      <c r="H5" s="7"/>
      <c r="I5" s="7"/>
      <c r="J5" s="7"/>
      <c r="K5" s="7"/>
      <c r="L5" s="7"/>
      <c r="M5" s="7"/>
      <c r="N5" s="7"/>
    </row>
    <row r="6" spans="2:18" x14ac:dyDescent="0.25">
      <c r="B6" s="68" t="s">
        <v>2</v>
      </c>
      <c r="C6" s="68"/>
      <c r="D6" s="8"/>
      <c r="E6" s="7"/>
      <c r="F6" s="7"/>
      <c r="G6" s="7"/>
      <c r="H6" s="7"/>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66</v>
      </c>
      <c r="D10" s="11" t="s">
        <v>19</v>
      </c>
      <c r="E10" s="17">
        <f>K11*25%/3</f>
        <v>333424.24242424237</v>
      </c>
      <c r="F10" s="17">
        <f>K14*25%/3</f>
        <v>75791.666666666672</v>
      </c>
      <c r="G10" s="17">
        <f>$K$17/9</f>
        <v>50000</v>
      </c>
      <c r="H10" s="76" t="s">
        <v>61</v>
      </c>
      <c r="I10" s="13"/>
      <c r="J10" s="57">
        <v>4.3883334600170603</v>
      </c>
      <c r="K10" s="15" t="s">
        <v>40</v>
      </c>
      <c r="L10" s="70" t="s">
        <v>44</v>
      </c>
      <c r="M10" s="70" t="s">
        <v>46</v>
      </c>
      <c r="N10" s="14"/>
      <c r="O10" s="14"/>
      <c r="P10" s="14"/>
      <c r="Q10" s="14"/>
    </row>
    <row r="11" spans="2:18" x14ac:dyDescent="0.25">
      <c r="B11" s="64"/>
      <c r="C11" s="61"/>
      <c r="D11" s="11" t="s">
        <v>20</v>
      </c>
      <c r="E11" s="17">
        <f>K11*25%/3</f>
        <v>333424.24242424237</v>
      </c>
      <c r="F11" s="17">
        <f>K14*25%/3</f>
        <v>75791.666666666672</v>
      </c>
      <c r="G11" s="17">
        <f t="shared" ref="G11:G21" si="0">$K$17/9</f>
        <v>50000</v>
      </c>
      <c r="H11" s="77"/>
      <c r="I11" s="13"/>
      <c r="J11" s="58"/>
      <c r="K11" s="19">
        <v>4001090.9090909087</v>
      </c>
      <c r="L11" s="71"/>
      <c r="M11" s="71"/>
      <c r="N11" s="14"/>
      <c r="O11" s="14"/>
      <c r="P11" s="14"/>
      <c r="Q11" s="14"/>
    </row>
    <row r="12" spans="2:18" x14ac:dyDescent="0.25">
      <c r="B12" s="64"/>
      <c r="C12" s="61"/>
      <c r="D12" s="11" t="s">
        <v>21</v>
      </c>
      <c r="E12" s="17">
        <f>K11*25%/3</f>
        <v>333424.24242424237</v>
      </c>
      <c r="F12" s="17">
        <f>K14*25%/3</f>
        <v>75791.666666666672</v>
      </c>
      <c r="G12" s="17">
        <f t="shared" si="0"/>
        <v>50000</v>
      </c>
      <c r="H12" s="77"/>
      <c r="I12" s="13"/>
      <c r="J12" s="58"/>
      <c r="K12" s="16"/>
      <c r="L12" s="71"/>
      <c r="M12" s="71"/>
      <c r="N12" s="14"/>
      <c r="O12" s="14"/>
      <c r="P12" s="14"/>
      <c r="Q12" s="14"/>
    </row>
    <row r="13" spans="2:18" x14ac:dyDescent="0.25">
      <c r="B13" s="64"/>
      <c r="C13" s="61"/>
      <c r="D13" s="11" t="s">
        <v>22</v>
      </c>
      <c r="E13" s="17">
        <f>K11*22%/3</f>
        <v>293413.33333333331</v>
      </c>
      <c r="F13" s="17">
        <f>K14*22%/3</f>
        <v>66696.666666666672</v>
      </c>
      <c r="G13" s="17"/>
      <c r="H13" s="77"/>
      <c r="I13" s="13"/>
      <c r="J13" s="58"/>
      <c r="K13" s="16" t="s">
        <v>41</v>
      </c>
      <c r="L13" s="71"/>
      <c r="M13" s="71"/>
      <c r="N13" s="14"/>
      <c r="O13" s="14"/>
      <c r="P13" s="14"/>
      <c r="Q13" s="14"/>
    </row>
    <row r="14" spans="2:18" x14ac:dyDescent="0.25">
      <c r="B14" s="64"/>
      <c r="C14" s="61"/>
      <c r="D14" s="11" t="s">
        <v>23</v>
      </c>
      <c r="E14" s="17">
        <f>K11*22%/3</f>
        <v>293413.33333333331</v>
      </c>
      <c r="F14" s="17">
        <f>K14*22%/3</f>
        <v>66696.666666666672</v>
      </c>
      <c r="G14" s="17"/>
      <c r="H14" s="77"/>
      <c r="I14" s="13"/>
      <c r="J14" s="58"/>
      <c r="K14" s="19">
        <v>909500</v>
      </c>
      <c r="L14" s="71"/>
      <c r="M14" s="71"/>
      <c r="N14" s="14"/>
      <c r="O14" s="14"/>
      <c r="P14" s="14"/>
      <c r="Q14" s="14"/>
    </row>
    <row r="15" spans="2:18" x14ac:dyDescent="0.25">
      <c r="B15" s="64"/>
      <c r="C15" s="61"/>
      <c r="D15" s="11" t="s">
        <v>24</v>
      </c>
      <c r="E15" s="17">
        <f>K11*22%/3</f>
        <v>293413.33333333331</v>
      </c>
      <c r="F15" s="17">
        <f>K14*22%/3</f>
        <v>66696.666666666672</v>
      </c>
      <c r="G15" s="17"/>
      <c r="H15" s="77"/>
      <c r="I15" s="12"/>
      <c r="J15" s="58"/>
      <c r="K15" s="16"/>
      <c r="L15" s="71"/>
      <c r="M15" s="71"/>
      <c r="N15" s="14"/>
      <c r="O15" s="14"/>
      <c r="P15" s="14"/>
      <c r="Q15" s="14"/>
      <c r="R15" s="14"/>
    </row>
    <row r="16" spans="2:18" x14ac:dyDescent="0.25">
      <c r="B16" s="64"/>
      <c r="C16" s="61"/>
      <c r="D16" s="11" t="s">
        <v>25</v>
      </c>
      <c r="E16" s="17">
        <f>K11*25%/3</f>
        <v>333424.24242424237</v>
      </c>
      <c r="F16" s="17">
        <f>K14*25%/3</f>
        <v>75791.666666666672</v>
      </c>
      <c r="G16" s="17">
        <f t="shared" si="0"/>
        <v>50000</v>
      </c>
      <c r="H16" s="77"/>
      <c r="I16" s="13"/>
      <c r="J16" s="58"/>
      <c r="K16" s="16" t="s">
        <v>42</v>
      </c>
      <c r="L16" s="71"/>
      <c r="M16" s="71"/>
      <c r="N16" s="14"/>
      <c r="O16" s="14"/>
      <c r="P16" s="14"/>
      <c r="Q16" s="14"/>
    </row>
    <row r="17" spans="2:17" x14ac:dyDescent="0.25">
      <c r="B17" s="64"/>
      <c r="C17" s="61"/>
      <c r="D17" s="11" t="s">
        <v>26</v>
      </c>
      <c r="E17" s="17">
        <f>K11*25%/3</f>
        <v>333424.24242424237</v>
      </c>
      <c r="F17" s="17">
        <f>K14*25%/3</f>
        <v>75791.666666666672</v>
      </c>
      <c r="G17" s="17">
        <f t="shared" si="0"/>
        <v>50000</v>
      </c>
      <c r="H17" s="77"/>
      <c r="I17" s="13"/>
      <c r="J17" s="58"/>
      <c r="K17" s="19">
        <v>450000</v>
      </c>
      <c r="L17" s="71"/>
      <c r="M17" s="71"/>
      <c r="N17" s="14"/>
      <c r="O17" s="14"/>
      <c r="P17" s="14"/>
      <c r="Q17" s="14"/>
    </row>
    <row r="18" spans="2:17" x14ac:dyDescent="0.25">
      <c r="B18" s="64"/>
      <c r="C18" s="61"/>
      <c r="D18" s="11" t="s">
        <v>27</v>
      </c>
      <c r="E18" s="17">
        <f>K11*25%/3</f>
        <v>333424.24242424237</v>
      </c>
      <c r="F18" s="17">
        <f>K14*25%/3</f>
        <v>75791.666666666672</v>
      </c>
      <c r="G18" s="17">
        <f t="shared" si="0"/>
        <v>50000</v>
      </c>
      <c r="H18" s="77"/>
      <c r="I18" s="13"/>
      <c r="J18" s="58"/>
      <c r="K18" s="14"/>
      <c r="L18" s="71"/>
      <c r="M18" s="71"/>
      <c r="N18" s="14"/>
      <c r="O18" s="14"/>
      <c r="P18" s="14"/>
      <c r="Q18" s="14"/>
    </row>
    <row r="19" spans="2:17" x14ac:dyDescent="0.25">
      <c r="B19" s="64"/>
      <c r="C19" s="61"/>
      <c r="D19" s="11" t="s">
        <v>28</v>
      </c>
      <c r="E19" s="17">
        <f>K11*28%/3</f>
        <v>373435.15151515155</v>
      </c>
      <c r="F19" s="17">
        <f>K14*28%/3</f>
        <v>84886.666666666672</v>
      </c>
      <c r="G19" s="17">
        <f t="shared" si="0"/>
        <v>50000</v>
      </c>
      <c r="H19" s="77"/>
      <c r="I19" s="13"/>
      <c r="J19" s="58"/>
      <c r="K19" s="14"/>
      <c r="L19" s="71"/>
      <c r="M19" s="71"/>
      <c r="N19" s="14"/>
      <c r="O19" s="14"/>
      <c r="P19" s="14"/>
      <c r="Q19" s="14"/>
    </row>
    <row r="20" spans="2:17" x14ac:dyDescent="0.25">
      <c r="B20" s="64"/>
      <c r="C20" s="61"/>
      <c r="D20" s="11" t="s">
        <v>29</v>
      </c>
      <c r="E20" s="17">
        <f>K11*28%/3</f>
        <v>373435.15151515155</v>
      </c>
      <c r="F20" s="17">
        <f>K14*28%/3</f>
        <v>84886.666666666672</v>
      </c>
      <c r="G20" s="17">
        <f t="shared" si="0"/>
        <v>50000</v>
      </c>
      <c r="H20" s="77"/>
      <c r="I20" s="13"/>
      <c r="J20" s="58"/>
      <c r="K20" s="14"/>
      <c r="L20" s="71"/>
      <c r="M20" s="71"/>
      <c r="N20" s="14"/>
      <c r="O20" s="14"/>
      <c r="P20" s="14"/>
      <c r="Q20" s="14"/>
    </row>
    <row r="21" spans="2:17" x14ac:dyDescent="0.25">
      <c r="B21" s="65"/>
      <c r="C21" s="62"/>
      <c r="D21" s="11" t="s">
        <v>30</v>
      </c>
      <c r="E21" s="17">
        <f>K11*28%/3</f>
        <v>373435.15151515155</v>
      </c>
      <c r="F21" s="17">
        <f>K14*28%/3</f>
        <v>84886.666666666672</v>
      </c>
      <c r="G21" s="17">
        <f t="shared" si="0"/>
        <v>50000</v>
      </c>
      <c r="H21" s="78"/>
      <c r="I21" s="13"/>
      <c r="J21" s="59"/>
      <c r="K21" s="14"/>
      <c r="L21" s="72"/>
      <c r="M21" s="72"/>
      <c r="N21" s="14"/>
      <c r="O21" s="14"/>
      <c r="P21" s="14"/>
      <c r="Q21" s="14"/>
    </row>
    <row r="23" spans="2:17" x14ac:dyDescent="0.25">
      <c r="B23" s="3" t="s">
        <v>31</v>
      </c>
    </row>
    <row r="24" spans="2:17" x14ac:dyDescent="0.25">
      <c r="B24" s="3" t="s">
        <v>32</v>
      </c>
    </row>
    <row r="25" spans="2:17" x14ac:dyDescent="0.25">
      <c r="B25" s="3" t="s">
        <v>33</v>
      </c>
    </row>
    <row r="26" spans="2:17" x14ac:dyDescent="0.25">
      <c r="B26" s="3" t="s">
        <v>34</v>
      </c>
    </row>
    <row r="28" spans="2:17" x14ac:dyDescent="0.25">
      <c r="B28" s="68" t="s">
        <v>35</v>
      </c>
      <c r="C28" s="68"/>
      <c r="D28" s="8"/>
      <c r="E28" s="7"/>
      <c r="F28" s="7"/>
      <c r="G28" s="7"/>
      <c r="H28" s="7"/>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Bhusawal 4-5</v>
      </c>
      <c r="D32" s="11" t="s">
        <v>19</v>
      </c>
      <c r="E32" s="17">
        <f>K33*25%/3</f>
        <v>333424.24242424249</v>
      </c>
      <c r="F32" s="17">
        <f>K36*25%/3</f>
        <v>75791.666666666672</v>
      </c>
      <c r="G32" s="17">
        <f>$K$39/9</f>
        <v>50000</v>
      </c>
      <c r="H32" s="60" t="str">
        <f>H10</f>
        <v>WCL, MCL, SECL, Washed, Imported</v>
      </c>
      <c r="I32" s="13"/>
      <c r="J32" s="57">
        <v>4.6673331088759031</v>
      </c>
      <c r="K32" s="15" t="s">
        <v>40</v>
      </c>
      <c r="L32" s="70" t="s">
        <v>44</v>
      </c>
      <c r="M32" s="70" t="s">
        <v>46</v>
      </c>
      <c r="N32" s="14"/>
      <c r="O32" s="14"/>
      <c r="P32" s="14"/>
      <c r="Q32" s="14"/>
    </row>
    <row r="33" spans="2:17" x14ac:dyDescent="0.25">
      <c r="B33" s="64"/>
      <c r="C33" s="61"/>
      <c r="D33" s="11" t="s">
        <v>20</v>
      </c>
      <c r="E33" s="17">
        <f>K33*25%/3</f>
        <v>333424.24242424249</v>
      </c>
      <c r="F33" s="17">
        <f>K36*25%/3</f>
        <v>75791.666666666672</v>
      </c>
      <c r="G33" s="17">
        <f t="shared" ref="G33:G43" si="1">$K$39/9</f>
        <v>50000</v>
      </c>
      <c r="H33" s="61"/>
      <c r="I33" s="13"/>
      <c r="J33" s="58"/>
      <c r="K33" s="19">
        <v>4001090.9090909096</v>
      </c>
      <c r="L33" s="71"/>
      <c r="M33" s="71"/>
      <c r="N33" s="14"/>
      <c r="O33" s="14"/>
      <c r="P33" s="14"/>
      <c r="Q33" s="14"/>
    </row>
    <row r="34" spans="2:17" x14ac:dyDescent="0.25">
      <c r="B34" s="64"/>
      <c r="C34" s="61"/>
      <c r="D34" s="11" t="s">
        <v>21</v>
      </c>
      <c r="E34" s="17">
        <f>K33*25%/3</f>
        <v>333424.24242424249</v>
      </c>
      <c r="F34" s="17">
        <f>K36*25%/3</f>
        <v>75791.666666666672</v>
      </c>
      <c r="G34" s="17">
        <f t="shared" si="1"/>
        <v>50000</v>
      </c>
      <c r="H34" s="61"/>
      <c r="I34" s="13"/>
      <c r="J34" s="58"/>
      <c r="K34" s="16"/>
      <c r="L34" s="71"/>
      <c r="M34" s="71"/>
      <c r="N34" s="14"/>
      <c r="O34" s="14"/>
      <c r="P34" s="14"/>
      <c r="Q34" s="14"/>
    </row>
    <row r="35" spans="2:17" x14ac:dyDescent="0.25">
      <c r="B35" s="64"/>
      <c r="C35" s="61"/>
      <c r="D35" s="11" t="s">
        <v>22</v>
      </c>
      <c r="E35" s="17">
        <f>K33*22%/3</f>
        <v>293413.33333333337</v>
      </c>
      <c r="F35" s="17">
        <f>K36*22%/3</f>
        <v>66696.666666666672</v>
      </c>
      <c r="G35" s="17"/>
      <c r="H35" s="61"/>
      <c r="I35" s="13"/>
      <c r="J35" s="58"/>
      <c r="K35" s="16" t="s">
        <v>41</v>
      </c>
      <c r="L35" s="71"/>
      <c r="M35" s="71"/>
      <c r="N35" s="14"/>
      <c r="O35" s="14"/>
      <c r="P35" s="14"/>
      <c r="Q35" s="14"/>
    </row>
    <row r="36" spans="2:17" x14ac:dyDescent="0.25">
      <c r="B36" s="64"/>
      <c r="C36" s="61"/>
      <c r="D36" s="11" t="s">
        <v>23</v>
      </c>
      <c r="E36" s="17">
        <f>K33*22%/3</f>
        <v>293413.33333333337</v>
      </c>
      <c r="F36" s="17">
        <f>K36*22%/3</f>
        <v>66696.666666666672</v>
      </c>
      <c r="G36" s="17"/>
      <c r="H36" s="61"/>
      <c r="I36" s="13"/>
      <c r="J36" s="58"/>
      <c r="K36" s="19">
        <v>909500</v>
      </c>
      <c r="L36" s="71"/>
      <c r="M36" s="71"/>
      <c r="N36" s="14"/>
      <c r="O36" s="14"/>
      <c r="P36" s="14"/>
      <c r="Q36" s="14"/>
    </row>
    <row r="37" spans="2:17" x14ac:dyDescent="0.25">
      <c r="B37" s="64"/>
      <c r="C37" s="61"/>
      <c r="D37" s="11" t="s">
        <v>24</v>
      </c>
      <c r="E37" s="17">
        <f>K33*22%/3</f>
        <v>293413.33333333337</v>
      </c>
      <c r="F37" s="17">
        <f>K36*22%/3</f>
        <v>66696.666666666672</v>
      </c>
      <c r="G37" s="17"/>
      <c r="H37" s="61"/>
      <c r="I37" s="13"/>
      <c r="J37" s="58"/>
      <c r="K37" s="16"/>
      <c r="L37" s="71"/>
      <c r="M37" s="71"/>
      <c r="N37" s="14"/>
      <c r="O37" s="14"/>
      <c r="P37" s="14"/>
      <c r="Q37" s="14"/>
    </row>
    <row r="38" spans="2:17" x14ac:dyDescent="0.25">
      <c r="B38" s="64"/>
      <c r="C38" s="61"/>
      <c r="D38" s="11" t="s">
        <v>25</v>
      </c>
      <c r="E38" s="17">
        <f>K33*25%/3</f>
        <v>333424.24242424249</v>
      </c>
      <c r="F38" s="17">
        <f>K36*25%/3</f>
        <v>75791.666666666672</v>
      </c>
      <c r="G38" s="17">
        <f t="shared" si="1"/>
        <v>50000</v>
      </c>
      <c r="H38" s="61"/>
      <c r="I38" s="13"/>
      <c r="J38" s="58"/>
      <c r="K38" s="16" t="s">
        <v>42</v>
      </c>
      <c r="L38" s="71"/>
      <c r="M38" s="71"/>
      <c r="N38" s="14"/>
      <c r="O38" s="14"/>
      <c r="P38" s="14"/>
      <c r="Q38" s="14"/>
    </row>
    <row r="39" spans="2:17" x14ac:dyDescent="0.25">
      <c r="B39" s="64"/>
      <c r="C39" s="61"/>
      <c r="D39" s="11" t="s">
        <v>26</v>
      </c>
      <c r="E39" s="17">
        <f>K33*25%/3</f>
        <v>333424.24242424249</v>
      </c>
      <c r="F39" s="17">
        <f>K36*25%/3</f>
        <v>75791.666666666672</v>
      </c>
      <c r="G39" s="17">
        <f t="shared" si="1"/>
        <v>50000</v>
      </c>
      <c r="H39" s="61"/>
      <c r="I39" s="13"/>
      <c r="J39" s="58"/>
      <c r="K39" s="19">
        <v>450000</v>
      </c>
      <c r="L39" s="71"/>
      <c r="M39" s="71"/>
      <c r="N39" s="14"/>
      <c r="O39" s="14"/>
      <c r="P39" s="14"/>
      <c r="Q39" s="14"/>
    </row>
    <row r="40" spans="2:17" x14ac:dyDescent="0.25">
      <c r="B40" s="64"/>
      <c r="C40" s="61"/>
      <c r="D40" s="11" t="s">
        <v>27</v>
      </c>
      <c r="E40" s="17">
        <f>K33*25%/3</f>
        <v>333424.24242424249</v>
      </c>
      <c r="F40" s="17">
        <f>K36*25%/3</f>
        <v>75791.666666666672</v>
      </c>
      <c r="G40" s="17">
        <f t="shared" si="1"/>
        <v>50000</v>
      </c>
      <c r="H40" s="61"/>
      <c r="I40" s="13"/>
      <c r="J40" s="58"/>
      <c r="K40" s="14"/>
      <c r="L40" s="71"/>
      <c r="M40" s="71"/>
      <c r="N40" s="14"/>
      <c r="O40" s="14"/>
      <c r="P40" s="14"/>
      <c r="Q40" s="14"/>
    </row>
    <row r="41" spans="2:17" x14ac:dyDescent="0.25">
      <c r="B41" s="64"/>
      <c r="C41" s="61"/>
      <c r="D41" s="11" t="s">
        <v>28</v>
      </c>
      <c r="E41" s="17">
        <f>K33*28%/3</f>
        <v>373435.15151515161</v>
      </c>
      <c r="F41" s="17">
        <f>K36*28%/3</f>
        <v>84886.666666666672</v>
      </c>
      <c r="G41" s="17">
        <f t="shared" si="1"/>
        <v>50000</v>
      </c>
      <c r="H41" s="61"/>
      <c r="I41" s="13"/>
      <c r="J41" s="58"/>
      <c r="K41" s="14"/>
      <c r="L41" s="71"/>
      <c r="M41" s="71"/>
      <c r="N41" s="14"/>
      <c r="O41" s="14"/>
      <c r="P41" s="14"/>
      <c r="Q41" s="14"/>
    </row>
    <row r="42" spans="2:17" x14ac:dyDescent="0.25">
      <c r="B42" s="64"/>
      <c r="C42" s="61"/>
      <c r="D42" s="11" t="s">
        <v>29</v>
      </c>
      <c r="E42" s="17">
        <f>K33*28%/3</f>
        <v>373435.15151515161</v>
      </c>
      <c r="F42" s="17">
        <f>K36*28%/3</f>
        <v>84886.666666666672</v>
      </c>
      <c r="G42" s="17">
        <f t="shared" si="1"/>
        <v>50000</v>
      </c>
      <c r="H42" s="61"/>
      <c r="I42" s="13"/>
      <c r="J42" s="58"/>
      <c r="K42" s="14"/>
      <c r="L42" s="71"/>
      <c r="M42" s="71"/>
      <c r="N42" s="14"/>
      <c r="O42" s="14"/>
      <c r="P42" s="14"/>
      <c r="Q42" s="14"/>
    </row>
    <row r="43" spans="2:17" x14ac:dyDescent="0.25">
      <c r="B43" s="65"/>
      <c r="C43" s="62"/>
      <c r="D43" s="11" t="s">
        <v>30</v>
      </c>
      <c r="E43" s="17">
        <f>K33*28%/3</f>
        <v>373435.15151515161</v>
      </c>
      <c r="F43" s="17">
        <f>K36*28%/3</f>
        <v>84886.666666666672</v>
      </c>
      <c r="G43" s="17">
        <f t="shared" si="1"/>
        <v>50000</v>
      </c>
      <c r="H43" s="62"/>
      <c r="I43" s="13"/>
      <c r="J43" s="59"/>
      <c r="K43" s="14"/>
      <c r="L43" s="72"/>
      <c r="M43" s="72"/>
      <c r="N43" s="14"/>
      <c r="O43" s="14"/>
      <c r="P43" s="14"/>
      <c r="Q43" s="14"/>
    </row>
    <row r="45" spans="2:17" hidden="1" x14ac:dyDescent="0.25">
      <c r="B45" s="3" t="s">
        <v>31</v>
      </c>
    </row>
    <row r="46" spans="2:17" hidden="1" x14ac:dyDescent="0.25">
      <c r="B46" s="3" t="s">
        <v>32</v>
      </c>
    </row>
    <row r="47" spans="2:17" hidden="1" x14ac:dyDescent="0.25">
      <c r="B47" s="3" t="s">
        <v>33</v>
      </c>
    </row>
    <row r="48" spans="2:17" hidden="1" x14ac:dyDescent="0.25">
      <c r="B48" s="3" t="s">
        <v>34</v>
      </c>
    </row>
    <row r="50" spans="2:17" x14ac:dyDescent="0.25">
      <c r="B50" s="68" t="s">
        <v>36</v>
      </c>
      <c r="C50" s="68"/>
      <c r="D50" s="8"/>
      <c r="E50" s="7"/>
      <c r="F50" s="7"/>
      <c r="G50" s="7"/>
      <c r="H50" s="7"/>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Bhusawal 4-5</v>
      </c>
      <c r="D54" s="11" t="s">
        <v>19</v>
      </c>
      <c r="E54" s="17">
        <f>K55*25%/3</f>
        <v>334257.5757575758</v>
      </c>
      <c r="F54" s="17">
        <f>K58*25%/3</f>
        <v>75791.666666666672</v>
      </c>
      <c r="G54" s="17">
        <f>$K$61/9</f>
        <v>50000</v>
      </c>
      <c r="H54" s="60" t="str">
        <f>H32</f>
        <v>WCL, MCL, SECL, Washed, Imported</v>
      </c>
      <c r="I54" s="13"/>
      <c r="J54" s="57">
        <v>4.9003535686297788</v>
      </c>
      <c r="K54" s="15" t="s">
        <v>40</v>
      </c>
      <c r="L54" s="70" t="s">
        <v>44</v>
      </c>
      <c r="M54" s="70" t="s">
        <v>46</v>
      </c>
      <c r="N54" s="14"/>
      <c r="O54" s="14"/>
      <c r="P54" s="14"/>
      <c r="Q54" s="14"/>
    </row>
    <row r="55" spans="2:17" x14ac:dyDescent="0.25">
      <c r="B55" s="64"/>
      <c r="C55" s="61"/>
      <c r="D55" s="11" t="s">
        <v>20</v>
      </c>
      <c r="E55" s="17">
        <f>K55*25%/3</f>
        <v>334257.5757575758</v>
      </c>
      <c r="F55" s="17">
        <f>K58*25%/3</f>
        <v>75791.666666666672</v>
      </c>
      <c r="G55" s="17">
        <f t="shared" ref="G55:G65" si="2">$K$61/9</f>
        <v>50000</v>
      </c>
      <c r="H55" s="61"/>
      <c r="I55" s="13"/>
      <c r="J55" s="58"/>
      <c r="K55" s="19">
        <v>4011090.9090909096</v>
      </c>
      <c r="L55" s="71"/>
      <c r="M55" s="71"/>
      <c r="N55" s="14"/>
      <c r="O55" s="14"/>
      <c r="P55" s="14"/>
      <c r="Q55" s="14"/>
    </row>
    <row r="56" spans="2:17" x14ac:dyDescent="0.25">
      <c r="B56" s="64"/>
      <c r="C56" s="61"/>
      <c r="D56" s="11" t="s">
        <v>21</v>
      </c>
      <c r="E56" s="17">
        <f>K55*25%/3</f>
        <v>334257.5757575758</v>
      </c>
      <c r="F56" s="17">
        <f>K58*25%/3</f>
        <v>75791.666666666672</v>
      </c>
      <c r="G56" s="17">
        <f t="shared" si="2"/>
        <v>50000</v>
      </c>
      <c r="H56" s="61"/>
      <c r="I56" s="13"/>
      <c r="J56" s="58"/>
      <c r="K56" s="16"/>
      <c r="L56" s="71"/>
      <c r="M56" s="71"/>
      <c r="N56" s="14"/>
      <c r="O56" s="14"/>
      <c r="P56" s="14"/>
      <c r="Q56" s="14"/>
    </row>
    <row r="57" spans="2:17" x14ac:dyDescent="0.25">
      <c r="B57" s="64"/>
      <c r="C57" s="61"/>
      <c r="D57" s="11" t="s">
        <v>22</v>
      </c>
      <c r="E57" s="17">
        <f>K55*22%/3</f>
        <v>294146.66666666669</v>
      </c>
      <c r="F57" s="17">
        <f>K58*22%/3</f>
        <v>66696.666666666672</v>
      </c>
      <c r="G57" s="17"/>
      <c r="H57" s="61"/>
      <c r="I57" s="13"/>
      <c r="J57" s="58"/>
      <c r="K57" s="16" t="s">
        <v>41</v>
      </c>
      <c r="L57" s="71"/>
      <c r="M57" s="71"/>
      <c r="N57" s="14"/>
      <c r="O57" s="14"/>
      <c r="P57" s="14"/>
      <c r="Q57" s="14"/>
    </row>
    <row r="58" spans="2:17" x14ac:dyDescent="0.25">
      <c r="B58" s="64"/>
      <c r="C58" s="61"/>
      <c r="D58" s="11" t="s">
        <v>23</v>
      </c>
      <c r="E58" s="17">
        <f>K55*22%/3</f>
        <v>294146.66666666669</v>
      </c>
      <c r="F58" s="17">
        <f>K58*22%/3</f>
        <v>66696.666666666672</v>
      </c>
      <c r="G58" s="17"/>
      <c r="H58" s="61"/>
      <c r="I58" s="13"/>
      <c r="J58" s="58"/>
      <c r="K58" s="19">
        <v>909500</v>
      </c>
      <c r="L58" s="71"/>
      <c r="M58" s="71"/>
      <c r="N58" s="14"/>
      <c r="O58" s="14"/>
      <c r="P58" s="14"/>
      <c r="Q58" s="14"/>
    </row>
    <row r="59" spans="2:17" x14ac:dyDescent="0.25">
      <c r="B59" s="64"/>
      <c r="C59" s="61"/>
      <c r="D59" s="11" t="s">
        <v>24</v>
      </c>
      <c r="E59" s="17">
        <f>K55*22%/3</f>
        <v>294146.66666666669</v>
      </c>
      <c r="F59" s="17">
        <f>K58*22%/3</f>
        <v>66696.666666666672</v>
      </c>
      <c r="G59" s="17"/>
      <c r="H59" s="61"/>
      <c r="I59" s="13"/>
      <c r="J59" s="58"/>
      <c r="K59" s="16"/>
      <c r="L59" s="71"/>
      <c r="M59" s="71"/>
      <c r="N59" s="14"/>
      <c r="O59" s="14"/>
      <c r="P59" s="14"/>
      <c r="Q59" s="14"/>
    </row>
    <row r="60" spans="2:17" x14ac:dyDescent="0.25">
      <c r="B60" s="64"/>
      <c r="C60" s="61"/>
      <c r="D60" s="11" t="s">
        <v>25</v>
      </c>
      <c r="E60" s="17">
        <f>K55*25%/3</f>
        <v>334257.5757575758</v>
      </c>
      <c r="F60" s="17">
        <f>K58*25%/3</f>
        <v>75791.666666666672</v>
      </c>
      <c r="G60" s="17">
        <f t="shared" si="2"/>
        <v>50000</v>
      </c>
      <c r="H60" s="61"/>
      <c r="I60" s="13"/>
      <c r="J60" s="58"/>
      <c r="K60" s="16" t="s">
        <v>42</v>
      </c>
      <c r="L60" s="71"/>
      <c r="M60" s="71"/>
      <c r="N60" s="14"/>
      <c r="O60" s="14"/>
      <c r="P60" s="14"/>
      <c r="Q60" s="14"/>
    </row>
    <row r="61" spans="2:17" x14ac:dyDescent="0.25">
      <c r="B61" s="64"/>
      <c r="C61" s="61"/>
      <c r="D61" s="11" t="s">
        <v>26</v>
      </c>
      <c r="E61" s="17">
        <f>K55*25%/3</f>
        <v>334257.5757575758</v>
      </c>
      <c r="F61" s="17">
        <f>K58*25%/3</f>
        <v>75791.666666666672</v>
      </c>
      <c r="G61" s="17">
        <f t="shared" si="2"/>
        <v>50000</v>
      </c>
      <c r="H61" s="61"/>
      <c r="I61" s="13"/>
      <c r="J61" s="58"/>
      <c r="K61" s="19">
        <v>450000</v>
      </c>
      <c r="L61" s="71"/>
      <c r="M61" s="71"/>
      <c r="N61" s="14"/>
      <c r="O61" s="14"/>
      <c r="P61" s="14"/>
      <c r="Q61" s="14"/>
    </row>
    <row r="62" spans="2:17" x14ac:dyDescent="0.25">
      <c r="B62" s="64"/>
      <c r="C62" s="61"/>
      <c r="D62" s="11" t="s">
        <v>27</v>
      </c>
      <c r="E62" s="17">
        <f>K55*25%/3</f>
        <v>334257.5757575758</v>
      </c>
      <c r="F62" s="17">
        <f>K58*25%/3</f>
        <v>75791.666666666672</v>
      </c>
      <c r="G62" s="17">
        <f t="shared" si="2"/>
        <v>50000</v>
      </c>
      <c r="H62" s="61"/>
      <c r="I62" s="13"/>
      <c r="J62" s="58"/>
      <c r="K62" s="14"/>
      <c r="L62" s="71"/>
      <c r="M62" s="71"/>
      <c r="N62" s="14"/>
      <c r="O62" s="14"/>
      <c r="P62" s="14"/>
      <c r="Q62" s="14"/>
    </row>
    <row r="63" spans="2:17" x14ac:dyDescent="0.25">
      <c r="B63" s="64"/>
      <c r="C63" s="61"/>
      <c r="D63" s="11" t="s">
        <v>28</v>
      </c>
      <c r="E63" s="17">
        <f>K55*28%/3</f>
        <v>374368.48484848492</v>
      </c>
      <c r="F63" s="17">
        <f>K58*28%/3</f>
        <v>84886.666666666672</v>
      </c>
      <c r="G63" s="17">
        <f t="shared" si="2"/>
        <v>50000</v>
      </c>
      <c r="H63" s="61"/>
      <c r="I63" s="13"/>
      <c r="J63" s="58"/>
      <c r="K63" s="14"/>
      <c r="L63" s="71"/>
      <c r="M63" s="71"/>
      <c r="N63" s="14"/>
      <c r="O63" s="14"/>
      <c r="P63" s="14"/>
      <c r="Q63" s="14"/>
    </row>
    <row r="64" spans="2:17" x14ac:dyDescent="0.25">
      <c r="B64" s="64"/>
      <c r="C64" s="61"/>
      <c r="D64" s="11" t="s">
        <v>29</v>
      </c>
      <c r="E64" s="17">
        <f>K55*28%/3</f>
        <v>374368.48484848492</v>
      </c>
      <c r="F64" s="17">
        <f>K58*28%/3</f>
        <v>84886.666666666672</v>
      </c>
      <c r="G64" s="17">
        <f t="shared" si="2"/>
        <v>50000</v>
      </c>
      <c r="H64" s="61"/>
      <c r="I64" s="13"/>
      <c r="J64" s="58"/>
      <c r="K64" s="14"/>
      <c r="L64" s="71"/>
      <c r="M64" s="71"/>
      <c r="N64" s="14"/>
      <c r="O64" s="14"/>
      <c r="P64" s="14"/>
      <c r="Q64" s="14"/>
    </row>
    <row r="65" spans="2:17" x14ac:dyDescent="0.25">
      <c r="B65" s="65"/>
      <c r="C65" s="62"/>
      <c r="D65" s="11" t="s">
        <v>30</v>
      </c>
      <c r="E65" s="17">
        <f>K55*28%/3</f>
        <v>374368.48484848492</v>
      </c>
      <c r="F65" s="17">
        <f>K58*28%/3</f>
        <v>84886.666666666672</v>
      </c>
      <c r="G65" s="17">
        <f t="shared" si="2"/>
        <v>50000</v>
      </c>
      <c r="H65" s="62"/>
      <c r="I65" s="13"/>
      <c r="J65" s="59"/>
      <c r="K65" s="14"/>
      <c r="L65" s="72"/>
      <c r="M65" s="72"/>
      <c r="N65" s="14"/>
      <c r="O65" s="14"/>
      <c r="P65" s="14"/>
      <c r="Q65" s="14"/>
    </row>
    <row r="67" spans="2:17" hidden="1" x14ac:dyDescent="0.25">
      <c r="B67" s="3" t="s">
        <v>31</v>
      </c>
    </row>
    <row r="68" spans="2:17" hidden="1" x14ac:dyDescent="0.25">
      <c r="B68" s="3" t="s">
        <v>32</v>
      </c>
    </row>
    <row r="69" spans="2:17" hidden="1" x14ac:dyDescent="0.25">
      <c r="B69" s="3" t="s">
        <v>33</v>
      </c>
    </row>
    <row r="70" spans="2:17" hidden="1" x14ac:dyDescent="0.25">
      <c r="B70" s="3" t="s">
        <v>34</v>
      </c>
    </row>
    <row r="72" spans="2:17" x14ac:dyDescent="0.25">
      <c r="B72" s="68" t="s">
        <v>37</v>
      </c>
      <c r="C72" s="68"/>
      <c r="D72" s="8"/>
      <c r="E72" s="7"/>
      <c r="F72" s="7"/>
      <c r="G72" s="7"/>
      <c r="H72" s="7"/>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Bhusawal 4-5</v>
      </c>
      <c r="D76" s="11" t="s">
        <v>19</v>
      </c>
      <c r="E76" s="17">
        <f>K77*25%/3</f>
        <v>334257.5757575758</v>
      </c>
      <c r="F76" s="17">
        <f>K80*25%/3</f>
        <v>75791.666666666672</v>
      </c>
      <c r="G76" s="17">
        <f>$K$83/9</f>
        <v>50000</v>
      </c>
      <c r="H76" s="60" t="str">
        <f>H54</f>
        <v>WCL, MCL, SECL, Washed, Imported</v>
      </c>
      <c r="I76" s="13"/>
      <c r="J76" s="57">
        <v>5.1454002258330531</v>
      </c>
      <c r="K76" s="15" t="s">
        <v>40</v>
      </c>
      <c r="L76" s="70" t="s">
        <v>44</v>
      </c>
      <c r="M76" s="70" t="s">
        <v>46</v>
      </c>
      <c r="N76" s="14"/>
      <c r="O76" s="14"/>
      <c r="P76" s="14"/>
      <c r="Q76" s="14"/>
    </row>
    <row r="77" spans="2:17" x14ac:dyDescent="0.25">
      <c r="B77" s="64"/>
      <c r="C77" s="61"/>
      <c r="D77" s="11" t="s">
        <v>20</v>
      </c>
      <c r="E77" s="17">
        <f>K77*25%/3</f>
        <v>334257.5757575758</v>
      </c>
      <c r="F77" s="17">
        <f>K80*25%/3</f>
        <v>75791.666666666672</v>
      </c>
      <c r="G77" s="17">
        <f t="shared" ref="G77:G87" si="3">$K$83/9</f>
        <v>50000</v>
      </c>
      <c r="H77" s="61"/>
      <c r="I77" s="13"/>
      <c r="J77" s="58"/>
      <c r="K77" s="19">
        <v>4011090.9090909096</v>
      </c>
      <c r="L77" s="71"/>
      <c r="M77" s="71"/>
      <c r="N77" s="14"/>
      <c r="O77" s="14"/>
      <c r="P77" s="14"/>
      <c r="Q77" s="14"/>
    </row>
    <row r="78" spans="2:17" x14ac:dyDescent="0.25">
      <c r="B78" s="64"/>
      <c r="C78" s="61"/>
      <c r="D78" s="11" t="s">
        <v>21</v>
      </c>
      <c r="E78" s="17">
        <f>K77*25%/3</f>
        <v>334257.5757575758</v>
      </c>
      <c r="F78" s="17">
        <f>K80*25%/3</f>
        <v>75791.666666666672</v>
      </c>
      <c r="G78" s="17">
        <f t="shared" si="3"/>
        <v>50000</v>
      </c>
      <c r="H78" s="61"/>
      <c r="I78" s="13"/>
      <c r="J78" s="58"/>
      <c r="K78" s="16"/>
      <c r="L78" s="71"/>
      <c r="M78" s="71"/>
      <c r="N78" s="14"/>
      <c r="O78" s="14"/>
      <c r="P78" s="14"/>
      <c r="Q78" s="14"/>
    </row>
    <row r="79" spans="2:17" x14ac:dyDescent="0.25">
      <c r="B79" s="64"/>
      <c r="C79" s="61"/>
      <c r="D79" s="11" t="s">
        <v>22</v>
      </c>
      <c r="E79" s="17">
        <f>K77*22%/3</f>
        <v>294146.66666666669</v>
      </c>
      <c r="F79" s="17">
        <f>K80*22%/3</f>
        <v>66696.666666666672</v>
      </c>
      <c r="G79" s="17"/>
      <c r="H79" s="61"/>
      <c r="I79" s="13"/>
      <c r="J79" s="58"/>
      <c r="K79" s="16" t="s">
        <v>41</v>
      </c>
      <c r="L79" s="71"/>
      <c r="M79" s="71"/>
      <c r="N79" s="14"/>
      <c r="O79" s="14"/>
      <c r="P79" s="14"/>
      <c r="Q79" s="14"/>
    </row>
    <row r="80" spans="2:17" x14ac:dyDescent="0.25">
      <c r="B80" s="64"/>
      <c r="C80" s="61"/>
      <c r="D80" s="11" t="s">
        <v>23</v>
      </c>
      <c r="E80" s="17">
        <f>K77*22%/3</f>
        <v>294146.66666666669</v>
      </c>
      <c r="F80" s="17">
        <f>K80*22%/3</f>
        <v>66696.666666666672</v>
      </c>
      <c r="G80" s="17"/>
      <c r="H80" s="61"/>
      <c r="I80" s="13"/>
      <c r="J80" s="58"/>
      <c r="K80" s="19">
        <v>909500</v>
      </c>
      <c r="L80" s="71"/>
      <c r="M80" s="71"/>
      <c r="N80" s="14"/>
      <c r="O80" s="14"/>
      <c r="P80" s="14"/>
      <c r="Q80" s="14"/>
    </row>
    <row r="81" spans="2:17" x14ac:dyDescent="0.25">
      <c r="B81" s="64"/>
      <c r="C81" s="61"/>
      <c r="D81" s="11" t="s">
        <v>24</v>
      </c>
      <c r="E81" s="17">
        <f>K77*22%/3</f>
        <v>294146.66666666669</v>
      </c>
      <c r="F81" s="17">
        <f>K80*22%/3</f>
        <v>66696.666666666672</v>
      </c>
      <c r="G81" s="17"/>
      <c r="H81" s="61"/>
      <c r="I81" s="13"/>
      <c r="J81" s="58"/>
      <c r="K81" s="16"/>
      <c r="L81" s="71"/>
      <c r="M81" s="71"/>
      <c r="N81" s="14"/>
      <c r="O81" s="14"/>
      <c r="P81" s="14"/>
      <c r="Q81" s="14"/>
    </row>
    <row r="82" spans="2:17" x14ac:dyDescent="0.25">
      <c r="B82" s="64"/>
      <c r="C82" s="61"/>
      <c r="D82" s="11" t="s">
        <v>25</v>
      </c>
      <c r="E82" s="17">
        <f>K77*25%/3</f>
        <v>334257.5757575758</v>
      </c>
      <c r="F82" s="17">
        <f>K80*25%/3</f>
        <v>75791.666666666672</v>
      </c>
      <c r="G82" s="17">
        <f t="shared" si="3"/>
        <v>50000</v>
      </c>
      <c r="H82" s="61"/>
      <c r="I82" s="13"/>
      <c r="J82" s="58"/>
      <c r="K82" s="16" t="s">
        <v>42</v>
      </c>
      <c r="L82" s="71"/>
      <c r="M82" s="71"/>
      <c r="N82" s="14"/>
      <c r="O82" s="14"/>
      <c r="P82" s="14"/>
      <c r="Q82" s="14"/>
    </row>
    <row r="83" spans="2:17" x14ac:dyDescent="0.25">
      <c r="B83" s="64"/>
      <c r="C83" s="61"/>
      <c r="D83" s="11" t="s">
        <v>26</v>
      </c>
      <c r="E83" s="17">
        <f>K77*25%/3</f>
        <v>334257.5757575758</v>
      </c>
      <c r="F83" s="17">
        <f>K80*25%/3</f>
        <v>75791.666666666672</v>
      </c>
      <c r="G83" s="17">
        <f t="shared" si="3"/>
        <v>50000</v>
      </c>
      <c r="H83" s="61"/>
      <c r="I83" s="13"/>
      <c r="J83" s="58"/>
      <c r="K83" s="19">
        <v>450000</v>
      </c>
      <c r="L83" s="71"/>
      <c r="M83" s="71"/>
      <c r="N83" s="14"/>
      <c r="O83" s="14"/>
      <c r="P83" s="14"/>
      <c r="Q83" s="14"/>
    </row>
    <row r="84" spans="2:17" x14ac:dyDescent="0.25">
      <c r="B84" s="64"/>
      <c r="C84" s="61"/>
      <c r="D84" s="11" t="s">
        <v>27</v>
      </c>
      <c r="E84" s="17">
        <f>K77*25%/3</f>
        <v>334257.5757575758</v>
      </c>
      <c r="F84" s="17">
        <f>K80*25%/3</f>
        <v>75791.666666666672</v>
      </c>
      <c r="G84" s="17">
        <f t="shared" si="3"/>
        <v>50000</v>
      </c>
      <c r="H84" s="61"/>
      <c r="I84" s="13"/>
      <c r="J84" s="58"/>
      <c r="K84" s="14"/>
      <c r="L84" s="71"/>
      <c r="M84" s="71"/>
      <c r="N84" s="14"/>
      <c r="O84" s="14"/>
      <c r="P84" s="14"/>
      <c r="Q84" s="14"/>
    </row>
    <row r="85" spans="2:17" x14ac:dyDescent="0.25">
      <c r="B85" s="64"/>
      <c r="C85" s="61"/>
      <c r="D85" s="11" t="s">
        <v>28</v>
      </c>
      <c r="E85" s="17">
        <f>K77*28%/3</f>
        <v>374368.48484848492</v>
      </c>
      <c r="F85" s="17">
        <f>K80*28%/3</f>
        <v>84886.666666666672</v>
      </c>
      <c r="G85" s="17">
        <f t="shared" si="3"/>
        <v>50000</v>
      </c>
      <c r="H85" s="61"/>
      <c r="I85" s="13"/>
      <c r="J85" s="58"/>
      <c r="K85" s="14"/>
      <c r="L85" s="71"/>
      <c r="M85" s="71"/>
      <c r="N85" s="14"/>
      <c r="O85" s="14"/>
      <c r="P85" s="14"/>
      <c r="Q85" s="14"/>
    </row>
    <row r="86" spans="2:17" x14ac:dyDescent="0.25">
      <c r="B86" s="64"/>
      <c r="C86" s="61"/>
      <c r="D86" s="11" t="s">
        <v>29</v>
      </c>
      <c r="E86" s="17">
        <f>K77*28%/3</f>
        <v>374368.48484848492</v>
      </c>
      <c r="F86" s="17">
        <f>K80*28%/3</f>
        <v>84886.666666666672</v>
      </c>
      <c r="G86" s="17">
        <f t="shared" si="3"/>
        <v>50000</v>
      </c>
      <c r="H86" s="61"/>
      <c r="I86" s="13"/>
      <c r="J86" s="58"/>
      <c r="K86" s="14"/>
      <c r="L86" s="71"/>
      <c r="M86" s="71"/>
      <c r="N86" s="14"/>
      <c r="O86" s="14"/>
      <c r="P86" s="14"/>
      <c r="Q86" s="14"/>
    </row>
    <row r="87" spans="2:17" x14ac:dyDescent="0.25">
      <c r="B87" s="65"/>
      <c r="C87" s="62"/>
      <c r="D87" s="11" t="s">
        <v>30</v>
      </c>
      <c r="E87" s="17">
        <f>K77*28%/3</f>
        <v>374368.48484848492</v>
      </c>
      <c r="F87" s="17">
        <f>K80*28%/3</f>
        <v>84886.666666666672</v>
      </c>
      <c r="G87" s="17">
        <f t="shared" si="3"/>
        <v>50000</v>
      </c>
      <c r="H87" s="62"/>
      <c r="I87" s="13"/>
      <c r="J87" s="59"/>
      <c r="K87" s="14"/>
      <c r="L87" s="72"/>
      <c r="M87" s="72"/>
      <c r="N87" s="14"/>
      <c r="O87" s="14"/>
      <c r="P87" s="14"/>
      <c r="Q87" s="14"/>
    </row>
    <row r="89" spans="2:17" hidden="1" x14ac:dyDescent="0.25">
      <c r="B89" s="3" t="s">
        <v>31</v>
      </c>
    </row>
    <row r="90" spans="2:17" hidden="1" x14ac:dyDescent="0.25">
      <c r="B90" s="3" t="s">
        <v>32</v>
      </c>
    </row>
    <row r="91" spans="2:17" hidden="1" x14ac:dyDescent="0.25">
      <c r="B91" s="3" t="s">
        <v>33</v>
      </c>
    </row>
    <row r="92" spans="2:17" hidden="1" x14ac:dyDescent="0.25">
      <c r="B92" s="3" t="s">
        <v>34</v>
      </c>
    </row>
    <row r="94" spans="2:17" x14ac:dyDescent="0.25">
      <c r="B94" s="68" t="s">
        <v>38</v>
      </c>
      <c r="C94" s="68"/>
      <c r="D94" s="8"/>
      <c r="E94" s="7"/>
      <c r="F94" s="7"/>
      <c r="G94" s="7"/>
      <c r="H94" s="7"/>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Bhusawal 4-5</v>
      </c>
      <c r="D98" s="11" t="s">
        <v>19</v>
      </c>
      <c r="E98" s="17">
        <f>K99*25%/3</f>
        <v>334257.5757575758</v>
      </c>
      <c r="F98" s="17">
        <f>K102*25%/3</f>
        <v>75791.666666666672</v>
      </c>
      <c r="G98" s="17">
        <f>$K$105/9</f>
        <v>50000</v>
      </c>
      <c r="H98" s="60" t="str">
        <f>H76</f>
        <v>WCL, MCL, SECL, Washed, Imported</v>
      </c>
      <c r="I98" s="13"/>
      <c r="J98" s="57">
        <v>5.4026702371247071</v>
      </c>
      <c r="K98" s="15" t="s">
        <v>40</v>
      </c>
      <c r="L98" s="70" t="s">
        <v>44</v>
      </c>
      <c r="M98" s="70" t="s">
        <v>46</v>
      </c>
      <c r="N98" s="14"/>
      <c r="O98" s="14"/>
      <c r="P98" s="14"/>
      <c r="Q98" s="14"/>
    </row>
    <row r="99" spans="2:17" x14ac:dyDescent="0.25">
      <c r="B99" s="64"/>
      <c r="C99" s="61"/>
      <c r="D99" s="11" t="s">
        <v>20</v>
      </c>
      <c r="E99" s="17">
        <f>K99*25%/3</f>
        <v>334257.5757575758</v>
      </c>
      <c r="F99" s="17">
        <f>K102*25%/3</f>
        <v>75791.666666666672</v>
      </c>
      <c r="G99" s="17">
        <f t="shared" ref="G99:G109" si="4">$K$105/9</f>
        <v>50000</v>
      </c>
      <c r="H99" s="61"/>
      <c r="I99" s="13"/>
      <c r="J99" s="58"/>
      <c r="K99" s="19">
        <v>4011090.9090909096</v>
      </c>
      <c r="L99" s="71"/>
      <c r="M99" s="71"/>
      <c r="N99" s="14"/>
      <c r="O99" s="14"/>
      <c r="P99" s="14"/>
      <c r="Q99" s="14"/>
    </row>
    <row r="100" spans="2:17" x14ac:dyDescent="0.25">
      <c r="B100" s="64"/>
      <c r="C100" s="61"/>
      <c r="D100" s="11" t="s">
        <v>21</v>
      </c>
      <c r="E100" s="17">
        <f>K99*25%/3</f>
        <v>334257.5757575758</v>
      </c>
      <c r="F100" s="17">
        <f>K102*25%/3</f>
        <v>75791.666666666672</v>
      </c>
      <c r="G100" s="17">
        <f t="shared" si="4"/>
        <v>50000</v>
      </c>
      <c r="H100" s="61"/>
      <c r="I100" s="13"/>
      <c r="J100" s="58"/>
      <c r="K100" s="16"/>
      <c r="L100" s="71"/>
      <c r="M100" s="71"/>
      <c r="N100" s="14"/>
      <c r="O100" s="14"/>
      <c r="P100" s="14"/>
      <c r="Q100" s="14"/>
    </row>
    <row r="101" spans="2:17" x14ac:dyDescent="0.25">
      <c r="B101" s="64"/>
      <c r="C101" s="61"/>
      <c r="D101" s="11" t="s">
        <v>22</v>
      </c>
      <c r="E101" s="17">
        <f>K99*22%/3</f>
        <v>294146.66666666669</v>
      </c>
      <c r="F101" s="17">
        <f>K102*22%/3</f>
        <v>66696.666666666672</v>
      </c>
      <c r="G101" s="17"/>
      <c r="H101" s="61"/>
      <c r="I101" s="13"/>
      <c r="J101" s="58"/>
      <c r="K101" s="16" t="s">
        <v>41</v>
      </c>
      <c r="L101" s="71"/>
      <c r="M101" s="71"/>
      <c r="N101" s="14"/>
      <c r="O101" s="14"/>
      <c r="P101" s="14"/>
      <c r="Q101" s="14"/>
    </row>
    <row r="102" spans="2:17" x14ac:dyDescent="0.25">
      <c r="B102" s="64"/>
      <c r="C102" s="61"/>
      <c r="D102" s="11" t="s">
        <v>23</v>
      </c>
      <c r="E102" s="17">
        <f>K99*22%/3</f>
        <v>294146.66666666669</v>
      </c>
      <c r="F102" s="17">
        <f>K102*22%/3</f>
        <v>66696.666666666672</v>
      </c>
      <c r="G102" s="17"/>
      <c r="H102" s="61"/>
      <c r="I102" s="13"/>
      <c r="J102" s="58"/>
      <c r="K102" s="19">
        <v>909500</v>
      </c>
      <c r="L102" s="71"/>
      <c r="M102" s="71"/>
      <c r="N102" s="14"/>
      <c r="O102" s="14"/>
      <c r="P102" s="14"/>
      <c r="Q102" s="14"/>
    </row>
    <row r="103" spans="2:17" x14ac:dyDescent="0.25">
      <c r="B103" s="64"/>
      <c r="C103" s="61"/>
      <c r="D103" s="11" t="s">
        <v>24</v>
      </c>
      <c r="E103" s="17">
        <f>K99*22%/3</f>
        <v>294146.66666666669</v>
      </c>
      <c r="F103" s="17">
        <f>K102*22%/3</f>
        <v>66696.666666666672</v>
      </c>
      <c r="G103" s="17"/>
      <c r="H103" s="61"/>
      <c r="I103" s="13"/>
      <c r="J103" s="58"/>
      <c r="K103" s="16"/>
      <c r="L103" s="71"/>
      <c r="M103" s="71"/>
      <c r="N103" s="14"/>
      <c r="O103" s="14"/>
      <c r="P103" s="14"/>
      <c r="Q103" s="14"/>
    </row>
    <row r="104" spans="2:17" x14ac:dyDescent="0.25">
      <c r="B104" s="64"/>
      <c r="C104" s="61"/>
      <c r="D104" s="11" t="s">
        <v>25</v>
      </c>
      <c r="E104" s="17">
        <f>K99*25%/3</f>
        <v>334257.5757575758</v>
      </c>
      <c r="F104" s="17">
        <f>K102*25%/3</f>
        <v>75791.666666666672</v>
      </c>
      <c r="G104" s="17">
        <f t="shared" si="4"/>
        <v>50000</v>
      </c>
      <c r="H104" s="61"/>
      <c r="I104" s="13"/>
      <c r="J104" s="58"/>
      <c r="K104" s="16" t="s">
        <v>42</v>
      </c>
      <c r="L104" s="71"/>
      <c r="M104" s="71"/>
      <c r="N104" s="14"/>
      <c r="O104" s="14"/>
      <c r="P104" s="14"/>
      <c r="Q104" s="14"/>
    </row>
    <row r="105" spans="2:17" x14ac:dyDescent="0.25">
      <c r="B105" s="64"/>
      <c r="C105" s="61"/>
      <c r="D105" s="11" t="s">
        <v>26</v>
      </c>
      <c r="E105" s="17">
        <f>K99*25%/3</f>
        <v>334257.5757575758</v>
      </c>
      <c r="F105" s="17">
        <f>K102*25%/3</f>
        <v>75791.666666666672</v>
      </c>
      <c r="G105" s="17">
        <f t="shared" si="4"/>
        <v>50000</v>
      </c>
      <c r="H105" s="61"/>
      <c r="I105" s="13"/>
      <c r="J105" s="58"/>
      <c r="K105" s="19">
        <v>450000</v>
      </c>
      <c r="L105" s="71"/>
      <c r="M105" s="71"/>
      <c r="N105" s="14"/>
      <c r="O105" s="14"/>
      <c r="P105" s="14"/>
      <c r="Q105" s="14"/>
    </row>
    <row r="106" spans="2:17" x14ac:dyDescent="0.25">
      <c r="B106" s="64"/>
      <c r="C106" s="61"/>
      <c r="D106" s="11" t="s">
        <v>27</v>
      </c>
      <c r="E106" s="17">
        <f>K99*25%/3</f>
        <v>334257.5757575758</v>
      </c>
      <c r="F106" s="17">
        <f>K102*25%/3</f>
        <v>75791.666666666672</v>
      </c>
      <c r="G106" s="17">
        <f t="shared" si="4"/>
        <v>50000</v>
      </c>
      <c r="H106" s="61"/>
      <c r="I106" s="13"/>
      <c r="J106" s="58"/>
      <c r="K106" s="14"/>
      <c r="L106" s="71"/>
      <c r="M106" s="71"/>
      <c r="N106" s="14"/>
      <c r="O106" s="14"/>
      <c r="P106" s="14"/>
      <c r="Q106" s="14"/>
    </row>
    <row r="107" spans="2:17" x14ac:dyDescent="0.25">
      <c r="B107" s="64"/>
      <c r="C107" s="61"/>
      <c r="D107" s="11" t="s">
        <v>28</v>
      </c>
      <c r="E107" s="17">
        <f>K99*28%/3</f>
        <v>374368.48484848492</v>
      </c>
      <c r="F107" s="17">
        <f>K102*28%/3</f>
        <v>84886.666666666672</v>
      </c>
      <c r="G107" s="17">
        <f t="shared" si="4"/>
        <v>50000</v>
      </c>
      <c r="H107" s="61"/>
      <c r="I107" s="13"/>
      <c r="J107" s="58"/>
      <c r="K107" s="14"/>
      <c r="L107" s="71"/>
      <c r="M107" s="71"/>
      <c r="N107" s="14"/>
      <c r="O107" s="14"/>
      <c r="P107" s="14"/>
      <c r="Q107" s="14"/>
    </row>
    <row r="108" spans="2:17" x14ac:dyDescent="0.25">
      <c r="B108" s="64"/>
      <c r="C108" s="61"/>
      <c r="D108" s="11" t="s">
        <v>29</v>
      </c>
      <c r="E108" s="17">
        <f>K99*28%/3</f>
        <v>374368.48484848492</v>
      </c>
      <c r="F108" s="17">
        <f>K102*28%/3</f>
        <v>84886.666666666672</v>
      </c>
      <c r="G108" s="17">
        <f t="shared" si="4"/>
        <v>50000</v>
      </c>
      <c r="H108" s="61"/>
      <c r="I108" s="13"/>
      <c r="J108" s="58"/>
      <c r="K108" s="14"/>
      <c r="L108" s="71"/>
      <c r="M108" s="71"/>
      <c r="N108" s="14"/>
      <c r="O108" s="14"/>
      <c r="P108" s="14"/>
      <c r="Q108" s="14"/>
    </row>
    <row r="109" spans="2:17" x14ac:dyDescent="0.25">
      <c r="B109" s="65"/>
      <c r="C109" s="62"/>
      <c r="D109" s="11" t="s">
        <v>30</v>
      </c>
      <c r="E109" s="17">
        <f>K99*28%/3</f>
        <v>374368.48484848492</v>
      </c>
      <c r="F109" s="17">
        <f>K102*28%/3</f>
        <v>84886.666666666672</v>
      </c>
      <c r="G109" s="17">
        <f t="shared" si="4"/>
        <v>50000</v>
      </c>
      <c r="H109" s="62"/>
      <c r="I109" s="13"/>
      <c r="J109" s="59"/>
      <c r="K109" s="14"/>
      <c r="L109" s="72"/>
      <c r="M109" s="72"/>
      <c r="N109" s="14"/>
      <c r="O109" s="14"/>
      <c r="P109" s="14"/>
      <c r="Q109" s="14"/>
    </row>
    <row r="111" spans="2:17" hidden="1" x14ac:dyDescent="0.25">
      <c r="B111" s="3" t="s">
        <v>31</v>
      </c>
    </row>
    <row r="112" spans="2:17" hidden="1" x14ac:dyDescent="0.25">
      <c r="B112" s="3" t="s">
        <v>32</v>
      </c>
    </row>
    <row r="113" spans="2:17" hidden="1" x14ac:dyDescent="0.25">
      <c r="B113" s="3" t="s">
        <v>33</v>
      </c>
    </row>
    <row r="114" spans="2:17" hidden="1" x14ac:dyDescent="0.25">
      <c r="B114" s="3" t="s">
        <v>34</v>
      </c>
    </row>
    <row r="116" spans="2:17" ht="49.8" customHeight="1" x14ac:dyDescent="0.25">
      <c r="B116" s="56" t="s">
        <v>59</v>
      </c>
      <c r="C116" s="56"/>
      <c r="D116" s="56"/>
      <c r="E116" s="56"/>
      <c r="F116" s="56"/>
      <c r="G116" s="56"/>
      <c r="H116" s="56"/>
      <c r="I116" s="56"/>
      <c r="J116" s="56"/>
      <c r="K116" s="56"/>
      <c r="L116" s="56"/>
      <c r="M116" s="56"/>
      <c r="N116" s="56"/>
      <c r="O116" s="56"/>
      <c r="P116" s="56"/>
      <c r="Q116" s="56"/>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zoomScale="78" zoomScaleNormal="78" workbookViewId="0">
      <selection activeCell="E32" sqref="E32"/>
    </sheetView>
  </sheetViews>
  <sheetFormatPr defaultColWidth="9.109375" defaultRowHeight="13.8" x14ac:dyDescent="0.25"/>
  <cols>
    <col min="1" max="1" width="9.109375" style="3"/>
    <col min="2" max="2" width="5.88671875" style="3" customWidth="1"/>
    <col min="3" max="3" width="13.21875" style="3" customWidth="1"/>
    <col min="4" max="4" width="8.6640625" style="3" customWidth="1"/>
    <col min="5" max="5" width="16" style="3" customWidth="1"/>
    <col min="6" max="6" width="14" style="3" customWidth="1"/>
    <col min="7" max="7" width="16.77734375" style="3" customWidth="1"/>
    <col min="8" max="8" width="13.6640625" style="3" bestFit="1" customWidth="1"/>
    <col min="9" max="9" width="12.33203125" style="3" customWidth="1"/>
    <col min="10" max="10" width="10.77734375" style="3" customWidth="1"/>
    <col min="11" max="11" width="11.88671875" style="3" customWidth="1"/>
    <col min="12" max="12" width="31.77734375" style="3" customWidth="1"/>
    <col min="13" max="13" width="25.77734375" style="3" customWidth="1"/>
    <col min="14" max="14" width="14.6640625" style="3" customWidth="1"/>
    <col min="15" max="15" width="14.33203125" style="3" customWidth="1"/>
    <col min="16" max="16" width="16.21875" style="3" customWidth="1"/>
    <col min="17" max="17" width="17.109375" style="3" customWidth="1"/>
    <col min="18" max="16384" width="9.109375" style="3"/>
  </cols>
  <sheetData>
    <row r="2" spans="2:18" x14ac:dyDescent="0.25">
      <c r="B2" s="1" t="s">
        <v>48</v>
      </c>
      <c r="C2" s="2"/>
      <c r="D2" s="2"/>
      <c r="E2" s="2"/>
      <c r="F2" s="2"/>
      <c r="G2" s="2"/>
      <c r="H2" s="2"/>
      <c r="I2" s="2"/>
      <c r="J2" s="2"/>
      <c r="K2" s="2"/>
      <c r="L2" s="2"/>
      <c r="M2" s="2"/>
      <c r="N2" s="2"/>
    </row>
    <row r="3" spans="2:18" x14ac:dyDescent="0.25">
      <c r="B3" s="4" t="s">
        <v>0</v>
      </c>
      <c r="C3" s="5"/>
      <c r="D3" s="5"/>
      <c r="E3" s="5"/>
      <c r="F3" s="5"/>
      <c r="G3" s="5"/>
      <c r="H3" s="5"/>
      <c r="I3" s="5"/>
      <c r="J3" s="5"/>
      <c r="K3" s="5"/>
      <c r="L3" s="5"/>
      <c r="M3" s="5"/>
      <c r="N3" s="2"/>
    </row>
    <row r="4" spans="2:18" x14ac:dyDescent="0.25">
      <c r="B4" s="4" t="s">
        <v>1</v>
      </c>
      <c r="C4" s="6"/>
      <c r="D4" s="6"/>
      <c r="E4" s="6"/>
      <c r="F4" s="6"/>
      <c r="G4" s="6"/>
      <c r="H4" s="6"/>
      <c r="I4" s="6"/>
      <c r="J4" s="6"/>
      <c r="K4" s="6"/>
      <c r="L4" s="6"/>
      <c r="M4" s="6"/>
      <c r="N4" s="6"/>
    </row>
    <row r="5" spans="2:18" x14ac:dyDescent="0.25">
      <c r="B5" s="7"/>
      <c r="C5" s="7"/>
      <c r="D5" s="7"/>
      <c r="E5" s="7"/>
      <c r="F5" s="7"/>
      <c r="G5" s="7"/>
      <c r="H5" s="7"/>
      <c r="I5" s="7"/>
      <c r="J5" s="7"/>
      <c r="K5" s="7"/>
      <c r="L5" s="7"/>
      <c r="M5" s="7"/>
      <c r="N5" s="7"/>
    </row>
    <row r="6" spans="2:18" x14ac:dyDescent="0.25">
      <c r="B6" s="68" t="s">
        <v>2</v>
      </c>
      <c r="C6" s="68"/>
      <c r="D6" s="8"/>
      <c r="E6" s="7"/>
      <c r="F6" s="7"/>
      <c r="G6" s="7"/>
      <c r="H6" s="7"/>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48</v>
      </c>
      <c r="D10" s="11" t="s">
        <v>19</v>
      </c>
      <c r="E10" s="17">
        <f>K11*25%/3</f>
        <v>811791.66666666663</v>
      </c>
      <c r="F10" s="17">
        <f>K14*25%/3</f>
        <v>44375.000000000007</v>
      </c>
      <c r="G10" s="17">
        <f>$K$17/9</f>
        <v>72222.222222222219</v>
      </c>
      <c r="H10" s="76" t="s">
        <v>62</v>
      </c>
      <c r="I10" s="13"/>
      <c r="J10" s="57">
        <v>4.4415021405321289</v>
      </c>
      <c r="K10" s="15" t="s">
        <v>40</v>
      </c>
      <c r="L10" s="70" t="s">
        <v>44</v>
      </c>
      <c r="M10" s="70" t="s">
        <v>46</v>
      </c>
      <c r="N10" s="14"/>
      <c r="O10" s="14"/>
      <c r="P10" s="14"/>
      <c r="Q10" s="14"/>
    </row>
    <row r="11" spans="2:18" x14ac:dyDescent="0.25">
      <c r="B11" s="64"/>
      <c r="C11" s="61"/>
      <c r="D11" s="11" t="s">
        <v>20</v>
      </c>
      <c r="E11" s="17">
        <f>K11*25%/3</f>
        <v>811791.66666666663</v>
      </c>
      <c r="F11" s="17">
        <f>K14*25%/3</f>
        <v>44375.000000000007</v>
      </c>
      <c r="G11" s="17">
        <f t="shared" ref="G11:G21" si="0">$K$17/9</f>
        <v>72222.222222222219</v>
      </c>
      <c r="H11" s="77"/>
      <c r="I11" s="13"/>
      <c r="J11" s="58"/>
      <c r="K11" s="19">
        <v>9741500</v>
      </c>
      <c r="L11" s="71"/>
      <c r="M11" s="71"/>
      <c r="N11" s="14"/>
      <c r="O11" s="14"/>
      <c r="P11" s="14"/>
      <c r="Q11" s="14"/>
    </row>
    <row r="12" spans="2:18" x14ac:dyDescent="0.25">
      <c r="B12" s="64"/>
      <c r="C12" s="61"/>
      <c r="D12" s="11" t="s">
        <v>21</v>
      </c>
      <c r="E12" s="17">
        <f>K11*25%/3</f>
        <v>811791.66666666663</v>
      </c>
      <c r="F12" s="17">
        <f>K14*25%/3</f>
        <v>44375.000000000007</v>
      </c>
      <c r="G12" s="17">
        <f t="shared" si="0"/>
        <v>72222.222222222219</v>
      </c>
      <c r="H12" s="77"/>
      <c r="I12" s="13"/>
      <c r="J12" s="58"/>
      <c r="K12" s="16"/>
      <c r="L12" s="71"/>
      <c r="M12" s="71"/>
      <c r="N12" s="14"/>
      <c r="O12" s="14"/>
      <c r="P12" s="14"/>
      <c r="Q12" s="14"/>
    </row>
    <row r="13" spans="2:18" x14ac:dyDescent="0.25">
      <c r="B13" s="64"/>
      <c r="C13" s="61"/>
      <c r="D13" s="11" t="s">
        <v>22</v>
      </c>
      <c r="E13" s="17">
        <f>K11*22%/3</f>
        <v>714376.66666666663</v>
      </c>
      <c r="F13" s="17">
        <f>K14*22%/3</f>
        <v>39050.000000000007</v>
      </c>
      <c r="G13" s="17"/>
      <c r="H13" s="77"/>
      <c r="I13" s="13"/>
      <c r="J13" s="58"/>
      <c r="K13" s="16" t="s">
        <v>41</v>
      </c>
      <c r="L13" s="71"/>
      <c r="M13" s="71"/>
      <c r="N13" s="14"/>
      <c r="O13" s="14"/>
      <c r="P13" s="14"/>
      <c r="Q13" s="14"/>
    </row>
    <row r="14" spans="2:18" x14ac:dyDescent="0.25">
      <c r="B14" s="64"/>
      <c r="C14" s="61"/>
      <c r="D14" s="11" t="s">
        <v>23</v>
      </c>
      <c r="E14" s="17">
        <f>K11*22%/3</f>
        <v>714376.66666666663</v>
      </c>
      <c r="F14" s="17">
        <f>K14*22%/3</f>
        <v>39050.000000000007</v>
      </c>
      <c r="G14" s="17"/>
      <c r="H14" s="77"/>
      <c r="I14" s="13"/>
      <c r="J14" s="58"/>
      <c r="K14" s="19">
        <v>532500.00000000012</v>
      </c>
      <c r="L14" s="71"/>
      <c r="M14" s="71"/>
      <c r="N14" s="14"/>
      <c r="O14" s="14"/>
      <c r="P14" s="14"/>
      <c r="Q14" s="14"/>
    </row>
    <row r="15" spans="2:18" x14ac:dyDescent="0.25">
      <c r="B15" s="64"/>
      <c r="C15" s="61"/>
      <c r="D15" s="11" t="s">
        <v>24</v>
      </c>
      <c r="E15" s="17">
        <f>K11*22%/3</f>
        <v>714376.66666666663</v>
      </c>
      <c r="F15" s="17">
        <f>K14*22%/3</f>
        <v>39050.000000000007</v>
      </c>
      <c r="G15" s="17"/>
      <c r="H15" s="77"/>
      <c r="I15" s="12"/>
      <c r="J15" s="58"/>
      <c r="K15" s="16"/>
      <c r="L15" s="71"/>
      <c r="M15" s="71"/>
      <c r="N15" s="14"/>
      <c r="O15" s="14"/>
      <c r="P15" s="14"/>
      <c r="Q15" s="14"/>
      <c r="R15" s="14"/>
    </row>
    <row r="16" spans="2:18" x14ac:dyDescent="0.25">
      <c r="B16" s="64"/>
      <c r="C16" s="61"/>
      <c r="D16" s="11" t="s">
        <v>25</v>
      </c>
      <c r="E16" s="17">
        <f>K11*25%/3</f>
        <v>811791.66666666663</v>
      </c>
      <c r="F16" s="17">
        <f>K14*25%/3</f>
        <v>44375.000000000007</v>
      </c>
      <c r="G16" s="17">
        <f t="shared" si="0"/>
        <v>72222.222222222219</v>
      </c>
      <c r="H16" s="77"/>
      <c r="I16" s="13"/>
      <c r="J16" s="58"/>
      <c r="K16" s="16" t="s">
        <v>42</v>
      </c>
      <c r="L16" s="71"/>
      <c r="M16" s="71"/>
      <c r="N16" s="14"/>
      <c r="O16" s="14"/>
      <c r="P16" s="14"/>
      <c r="Q16" s="14"/>
    </row>
    <row r="17" spans="2:17" x14ac:dyDescent="0.25">
      <c r="B17" s="64"/>
      <c r="C17" s="61"/>
      <c r="D17" s="11" t="s">
        <v>26</v>
      </c>
      <c r="E17" s="17">
        <f>K11*25%/3</f>
        <v>811791.66666666663</v>
      </c>
      <c r="F17" s="17">
        <f>K14*25%/3</f>
        <v>44375.000000000007</v>
      </c>
      <c r="G17" s="17">
        <f t="shared" si="0"/>
        <v>72222.222222222219</v>
      </c>
      <c r="H17" s="77"/>
      <c r="I17" s="13"/>
      <c r="J17" s="58"/>
      <c r="K17" s="19">
        <v>650000</v>
      </c>
      <c r="L17" s="71"/>
      <c r="M17" s="71"/>
      <c r="N17" s="14"/>
      <c r="O17" s="14"/>
      <c r="P17" s="14"/>
      <c r="Q17" s="14"/>
    </row>
    <row r="18" spans="2:17" x14ac:dyDescent="0.25">
      <c r="B18" s="64"/>
      <c r="C18" s="61"/>
      <c r="D18" s="11" t="s">
        <v>27</v>
      </c>
      <c r="E18" s="17">
        <f>K11*25%/3</f>
        <v>811791.66666666663</v>
      </c>
      <c r="F18" s="17">
        <f>K14*25%/3</f>
        <v>44375.000000000007</v>
      </c>
      <c r="G18" s="17">
        <f t="shared" si="0"/>
        <v>72222.222222222219</v>
      </c>
      <c r="H18" s="77"/>
      <c r="I18" s="13"/>
      <c r="J18" s="58"/>
      <c r="K18" s="14"/>
      <c r="L18" s="71"/>
      <c r="M18" s="71"/>
      <c r="N18" s="14"/>
      <c r="O18" s="14"/>
      <c r="P18" s="14"/>
      <c r="Q18" s="14"/>
    </row>
    <row r="19" spans="2:17" x14ac:dyDescent="0.25">
      <c r="B19" s="64"/>
      <c r="C19" s="61"/>
      <c r="D19" s="11" t="s">
        <v>28</v>
      </c>
      <c r="E19" s="17">
        <f>K11*28%/3</f>
        <v>909206.66666666686</v>
      </c>
      <c r="F19" s="17">
        <f>K14*28%/3</f>
        <v>49700.000000000022</v>
      </c>
      <c r="G19" s="17">
        <f t="shared" si="0"/>
        <v>72222.222222222219</v>
      </c>
      <c r="H19" s="77"/>
      <c r="I19" s="13"/>
      <c r="J19" s="58"/>
      <c r="K19" s="14"/>
      <c r="L19" s="71"/>
      <c r="M19" s="71"/>
      <c r="N19" s="14"/>
      <c r="O19" s="14"/>
      <c r="P19" s="14"/>
      <c r="Q19" s="14"/>
    </row>
    <row r="20" spans="2:17" x14ac:dyDescent="0.25">
      <c r="B20" s="64"/>
      <c r="C20" s="61"/>
      <c r="D20" s="11" t="s">
        <v>29</v>
      </c>
      <c r="E20" s="17">
        <f>K11*28%/3</f>
        <v>909206.66666666686</v>
      </c>
      <c r="F20" s="17">
        <f>K14*28%/3</f>
        <v>49700.000000000022</v>
      </c>
      <c r="G20" s="17">
        <f t="shared" si="0"/>
        <v>72222.222222222219</v>
      </c>
      <c r="H20" s="77"/>
      <c r="I20" s="13"/>
      <c r="J20" s="58"/>
      <c r="K20" s="14"/>
      <c r="L20" s="71"/>
      <c r="M20" s="71"/>
      <c r="N20" s="14"/>
      <c r="O20" s="14"/>
      <c r="P20" s="14"/>
      <c r="Q20" s="14"/>
    </row>
    <row r="21" spans="2:17" x14ac:dyDescent="0.25">
      <c r="B21" s="65"/>
      <c r="C21" s="62"/>
      <c r="D21" s="11" t="s">
        <v>30</v>
      </c>
      <c r="E21" s="17">
        <f>K11*28%/3</f>
        <v>909206.66666666686</v>
      </c>
      <c r="F21" s="17">
        <f>K14*28%/3</f>
        <v>49700.000000000022</v>
      </c>
      <c r="G21" s="17">
        <f t="shared" si="0"/>
        <v>72222.222222222219</v>
      </c>
      <c r="H21" s="78"/>
      <c r="I21" s="13"/>
      <c r="J21" s="59"/>
      <c r="K21" s="14"/>
      <c r="L21" s="72"/>
      <c r="M21" s="72"/>
      <c r="N21" s="14"/>
      <c r="O21" s="14"/>
      <c r="P21" s="14"/>
      <c r="Q21" s="14"/>
    </row>
    <row r="23" spans="2:17" x14ac:dyDescent="0.25">
      <c r="B23" s="3" t="s">
        <v>31</v>
      </c>
    </row>
    <row r="24" spans="2:17" x14ac:dyDescent="0.25">
      <c r="B24" s="3" t="s">
        <v>32</v>
      </c>
    </row>
    <row r="25" spans="2:17" x14ac:dyDescent="0.25">
      <c r="B25" s="3" t="s">
        <v>33</v>
      </c>
    </row>
    <row r="26" spans="2:17" x14ac:dyDescent="0.25">
      <c r="B26" s="3" t="s">
        <v>34</v>
      </c>
    </row>
    <row r="28" spans="2:17" x14ac:dyDescent="0.25">
      <c r="B28" s="68" t="s">
        <v>35</v>
      </c>
      <c r="C28" s="68"/>
      <c r="D28" s="8"/>
      <c r="E28" s="7"/>
      <c r="F28" s="7"/>
      <c r="G28" s="7"/>
      <c r="H28" s="7"/>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ht="13.8" customHeight="1" x14ac:dyDescent="0.25">
      <c r="B32" s="63">
        <f>B31+1</f>
        <v>1</v>
      </c>
      <c r="C32" s="60" t="str">
        <f>C10</f>
        <v>CSTPS 3-7</v>
      </c>
      <c r="D32" s="11" t="s">
        <v>19</v>
      </c>
      <c r="E32" s="17">
        <f>K33*25%/3</f>
        <v>811791.66666666651</v>
      </c>
      <c r="F32" s="17">
        <f>K36*25%/3</f>
        <v>44375.000000000007</v>
      </c>
      <c r="G32" s="17">
        <f>$K$39/9</f>
        <v>50000</v>
      </c>
      <c r="H32" s="60" t="str">
        <f>H10</f>
        <v>WCL, MCL, SECL, SCCL, Washed, Imported</v>
      </c>
      <c r="I32" s="13"/>
      <c r="J32" s="57">
        <v>4.7256685900315034</v>
      </c>
      <c r="K32" s="15" t="s">
        <v>40</v>
      </c>
      <c r="L32" s="70" t="s">
        <v>44</v>
      </c>
      <c r="M32" s="70" t="s">
        <v>46</v>
      </c>
      <c r="N32" s="14"/>
      <c r="O32" s="14"/>
      <c r="P32" s="14"/>
      <c r="Q32" s="14"/>
    </row>
    <row r="33" spans="2:17" x14ac:dyDescent="0.25">
      <c r="B33" s="64"/>
      <c r="C33" s="61"/>
      <c r="D33" s="11" t="s">
        <v>20</v>
      </c>
      <c r="E33" s="17">
        <f>K33*25%/3</f>
        <v>811791.66666666651</v>
      </c>
      <c r="F33" s="17">
        <f>K36*25%/3</f>
        <v>44375.000000000007</v>
      </c>
      <c r="G33" s="17">
        <f t="shared" ref="G33:G43" si="1">$K$39/9</f>
        <v>50000</v>
      </c>
      <c r="H33" s="61"/>
      <c r="I33" s="13"/>
      <c r="J33" s="58"/>
      <c r="K33" s="19">
        <v>9741499.9999999981</v>
      </c>
      <c r="L33" s="71"/>
      <c r="M33" s="71"/>
      <c r="N33" s="14"/>
      <c r="O33" s="14"/>
      <c r="P33" s="14"/>
      <c r="Q33" s="14"/>
    </row>
    <row r="34" spans="2:17" x14ac:dyDescent="0.25">
      <c r="B34" s="64"/>
      <c r="C34" s="61"/>
      <c r="D34" s="11" t="s">
        <v>21</v>
      </c>
      <c r="E34" s="17">
        <f>K33*25%/3</f>
        <v>811791.66666666651</v>
      </c>
      <c r="F34" s="17">
        <f>K36*25%/3</f>
        <v>44375.000000000007</v>
      </c>
      <c r="G34" s="17">
        <f t="shared" si="1"/>
        <v>50000</v>
      </c>
      <c r="H34" s="61"/>
      <c r="I34" s="13"/>
      <c r="J34" s="58"/>
      <c r="K34" s="16"/>
      <c r="L34" s="71"/>
      <c r="M34" s="71"/>
      <c r="N34" s="14"/>
      <c r="O34" s="14"/>
      <c r="P34" s="14"/>
      <c r="Q34" s="14"/>
    </row>
    <row r="35" spans="2:17" x14ac:dyDescent="0.25">
      <c r="B35" s="64"/>
      <c r="C35" s="61"/>
      <c r="D35" s="11" t="s">
        <v>22</v>
      </c>
      <c r="E35" s="17">
        <f>K33*22%/3</f>
        <v>714376.66666666651</v>
      </c>
      <c r="F35" s="17">
        <f>K36*22%/3</f>
        <v>39050.000000000007</v>
      </c>
      <c r="G35" s="17"/>
      <c r="H35" s="61"/>
      <c r="I35" s="13"/>
      <c r="J35" s="58"/>
      <c r="K35" s="16" t="s">
        <v>41</v>
      </c>
      <c r="L35" s="71"/>
      <c r="M35" s="71"/>
      <c r="N35" s="14"/>
      <c r="O35" s="14"/>
      <c r="P35" s="14"/>
      <c r="Q35" s="14"/>
    </row>
    <row r="36" spans="2:17" x14ac:dyDescent="0.25">
      <c r="B36" s="64"/>
      <c r="C36" s="61"/>
      <c r="D36" s="11" t="s">
        <v>23</v>
      </c>
      <c r="E36" s="17">
        <f>K33*22%/3</f>
        <v>714376.66666666651</v>
      </c>
      <c r="F36" s="17">
        <f>K36*22%/3</f>
        <v>39050.000000000007</v>
      </c>
      <c r="G36" s="17"/>
      <c r="H36" s="61"/>
      <c r="I36" s="13"/>
      <c r="J36" s="58"/>
      <c r="K36" s="19">
        <v>532500.00000000012</v>
      </c>
      <c r="L36" s="71"/>
      <c r="M36" s="71"/>
      <c r="N36" s="14"/>
      <c r="O36" s="14"/>
      <c r="P36" s="14"/>
      <c r="Q36" s="14"/>
    </row>
    <row r="37" spans="2:17" x14ac:dyDescent="0.25">
      <c r="B37" s="64"/>
      <c r="C37" s="61"/>
      <c r="D37" s="11" t="s">
        <v>24</v>
      </c>
      <c r="E37" s="17">
        <f>K33*22%/3</f>
        <v>714376.66666666651</v>
      </c>
      <c r="F37" s="17">
        <f>K36*22%/3</f>
        <v>39050.000000000007</v>
      </c>
      <c r="G37" s="17"/>
      <c r="H37" s="61"/>
      <c r="I37" s="13"/>
      <c r="J37" s="58"/>
      <c r="K37" s="16"/>
      <c r="L37" s="71"/>
      <c r="M37" s="71"/>
      <c r="N37" s="14"/>
      <c r="O37" s="14"/>
      <c r="P37" s="14"/>
      <c r="Q37" s="14"/>
    </row>
    <row r="38" spans="2:17" x14ac:dyDescent="0.25">
      <c r="B38" s="64"/>
      <c r="C38" s="61"/>
      <c r="D38" s="11" t="s">
        <v>25</v>
      </c>
      <c r="E38" s="17">
        <f>K33*25%/3</f>
        <v>811791.66666666651</v>
      </c>
      <c r="F38" s="17">
        <f>K36*25%/3</f>
        <v>44375.000000000007</v>
      </c>
      <c r="G38" s="17">
        <f t="shared" si="1"/>
        <v>50000</v>
      </c>
      <c r="H38" s="61"/>
      <c r="I38" s="13"/>
      <c r="J38" s="58"/>
      <c r="K38" s="16" t="s">
        <v>42</v>
      </c>
      <c r="L38" s="71"/>
      <c r="M38" s="71"/>
      <c r="N38" s="14"/>
      <c r="O38" s="14"/>
      <c r="P38" s="14"/>
      <c r="Q38" s="14"/>
    </row>
    <row r="39" spans="2:17" x14ac:dyDescent="0.25">
      <c r="B39" s="64"/>
      <c r="C39" s="61"/>
      <c r="D39" s="11" t="s">
        <v>26</v>
      </c>
      <c r="E39" s="17">
        <f>K33*25%/3</f>
        <v>811791.66666666651</v>
      </c>
      <c r="F39" s="17">
        <f>K36*25%/3</f>
        <v>44375.000000000007</v>
      </c>
      <c r="G39" s="17">
        <f t="shared" si="1"/>
        <v>50000</v>
      </c>
      <c r="H39" s="61"/>
      <c r="I39" s="13"/>
      <c r="J39" s="58"/>
      <c r="K39" s="19">
        <v>450000</v>
      </c>
      <c r="L39" s="71"/>
      <c r="M39" s="71"/>
      <c r="N39" s="14"/>
      <c r="O39" s="14"/>
      <c r="P39" s="14"/>
      <c r="Q39" s="14"/>
    </row>
    <row r="40" spans="2:17" x14ac:dyDescent="0.25">
      <c r="B40" s="64"/>
      <c r="C40" s="61"/>
      <c r="D40" s="11" t="s">
        <v>27</v>
      </c>
      <c r="E40" s="17">
        <f>K33*25%/3</f>
        <v>811791.66666666651</v>
      </c>
      <c r="F40" s="17">
        <f>K36*25%/3</f>
        <v>44375.000000000007</v>
      </c>
      <c r="G40" s="17">
        <f t="shared" si="1"/>
        <v>50000</v>
      </c>
      <c r="H40" s="61"/>
      <c r="I40" s="13"/>
      <c r="J40" s="58"/>
      <c r="K40" s="14"/>
      <c r="L40" s="71"/>
      <c r="M40" s="71"/>
      <c r="N40" s="14"/>
      <c r="O40" s="14"/>
      <c r="P40" s="14"/>
      <c r="Q40" s="14"/>
    </row>
    <row r="41" spans="2:17" x14ac:dyDescent="0.25">
      <c r="B41" s="64"/>
      <c r="C41" s="61"/>
      <c r="D41" s="11" t="s">
        <v>28</v>
      </c>
      <c r="E41" s="17">
        <f>K33*28%/3</f>
        <v>909206.66666666651</v>
      </c>
      <c r="F41" s="17">
        <f>K36*28%/3</f>
        <v>49700.000000000022</v>
      </c>
      <c r="G41" s="17">
        <f t="shared" si="1"/>
        <v>50000</v>
      </c>
      <c r="H41" s="61"/>
      <c r="I41" s="13"/>
      <c r="J41" s="58"/>
      <c r="K41" s="14"/>
      <c r="L41" s="71"/>
      <c r="M41" s="71"/>
      <c r="N41" s="14"/>
      <c r="O41" s="14"/>
      <c r="P41" s="14"/>
      <c r="Q41" s="14"/>
    </row>
    <row r="42" spans="2:17" x14ac:dyDescent="0.25">
      <c r="B42" s="64"/>
      <c r="C42" s="61"/>
      <c r="D42" s="11" t="s">
        <v>29</v>
      </c>
      <c r="E42" s="17">
        <f>K33*28%/3</f>
        <v>909206.66666666651</v>
      </c>
      <c r="F42" s="17">
        <f>K36*28%/3</f>
        <v>49700.000000000022</v>
      </c>
      <c r="G42" s="17">
        <f t="shared" si="1"/>
        <v>50000</v>
      </c>
      <c r="H42" s="61"/>
      <c r="I42" s="13"/>
      <c r="J42" s="58"/>
      <c r="K42" s="14"/>
      <c r="L42" s="71"/>
      <c r="M42" s="71"/>
      <c r="N42" s="14"/>
      <c r="O42" s="14"/>
      <c r="P42" s="14"/>
      <c r="Q42" s="14"/>
    </row>
    <row r="43" spans="2:17" x14ac:dyDescent="0.25">
      <c r="B43" s="65"/>
      <c r="C43" s="62"/>
      <c r="D43" s="11" t="s">
        <v>30</v>
      </c>
      <c r="E43" s="17">
        <f>K33*28%/3</f>
        <v>909206.66666666651</v>
      </c>
      <c r="F43" s="17">
        <f>K36*28%/3</f>
        <v>49700.000000000022</v>
      </c>
      <c r="G43" s="17">
        <f t="shared" si="1"/>
        <v>50000</v>
      </c>
      <c r="H43" s="62"/>
      <c r="I43" s="13"/>
      <c r="J43" s="59"/>
      <c r="K43" s="14"/>
      <c r="L43" s="72"/>
      <c r="M43" s="72"/>
      <c r="N43" s="14"/>
      <c r="O43" s="14"/>
      <c r="P43" s="14"/>
      <c r="Q43" s="14"/>
    </row>
    <row r="45" spans="2:17" hidden="1" x14ac:dyDescent="0.25">
      <c r="B45" s="3" t="s">
        <v>31</v>
      </c>
    </row>
    <row r="46" spans="2:17" hidden="1" x14ac:dyDescent="0.25">
      <c r="B46" s="3" t="s">
        <v>32</v>
      </c>
    </row>
    <row r="47" spans="2:17" hidden="1" x14ac:dyDescent="0.25">
      <c r="B47" s="3" t="s">
        <v>33</v>
      </c>
    </row>
    <row r="48" spans="2:17" hidden="1" x14ac:dyDescent="0.25">
      <c r="B48" s="3" t="s">
        <v>34</v>
      </c>
    </row>
    <row r="50" spans="2:17" x14ac:dyDescent="0.25">
      <c r="B50" s="68" t="s">
        <v>36</v>
      </c>
      <c r="C50" s="68"/>
      <c r="D50" s="8"/>
      <c r="E50" s="7"/>
      <c r="F50" s="7"/>
      <c r="G50" s="7"/>
      <c r="H50" s="7"/>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CSTPS 3-7</v>
      </c>
      <c r="D54" s="11" t="s">
        <v>19</v>
      </c>
      <c r="E54" s="17">
        <f>K55*25%/3</f>
        <v>811791.66666666651</v>
      </c>
      <c r="F54" s="17">
        <f>K58*25%/3</f>
        <v>44375.000000000007</v>
      </c>
      <c r="G54" s="17">
        <f>$K$61/9</f>
        <v>72222.222222222219</v>
      </c>
      <c r="H54" s="60" t="str">
        <f>H32</f>
        <v>WCL, MCL, SECL, SCCL, Washed, Imported</v>
      </c>
      <c r="I54" s="13"/>
      <c r="J54" s="57">
        <v>4.9619051165314474</v>
      </c>
      <c r="K54" s="15" t="s">
        <v>40</v>
      </c>
      <c r="L54" s="70" t="s">
        <v>44</v>
      </c>
      <c r="M54" s="70" t="s">
        <v>46</v>
      </c>
      <c r="N54" s="14"/>
      <c r="O54" s="14"/>
      <c r="P54" s="14"/>
      <c r="Q54" s="14"/>
    </row>
    <row r="55" spans="2:17" x14ac:dyDescent="0.25">
      <c r="B55" s="64"/>
      <c r="C55" s="61"/>
      <c r="D55" s="11" t="s">
        <v>20</v>
      </c>
      <c r="E55" s="17">
        <f>K55*25%/3</f>
        <v>811791.66666666651</v>
      </c>
      <c r="F55" s="17">
        <f>K58*25%/3</f>
        <v>44375.000000000007</v>
      </c>
      <c r="G55" s="17">
        <f t="shared" ref="G55:G65" si="2">$K$61/9</f>
        <v>72222.222222222219</v>
      </c>
      <c r="H55" s="61"/>
      <c r="I55" s="13"/>
      <c r="J55" s="58"/>
      <c r="K55" s="19">
        <v>9741499.9999999981</v>
      </c>
      <c r="L55" s="71"/>
      <c r="M55" s="71"/>
      <c r="N55" s="14"/>
      <c r="O55" s="14"/>
      <c r="P55" s="14"/>
      <c r="Q55" s="14"/>
    </row>
    <row r="56" spans="2:17" x14ac:dyDescent="0.25">
      <c r="B56" s="64"/>
      <c r="C56" s="61"/>
      <c r="D56" s="11" t="s">
        <v>21</v>
      </c>
      <c r="E56" s="17">
        <f>K55*25%/3</f>
        <v>811791.66666666651</v>
      </c>
      <c r="F56" s="17">
        <f>K58*25%/3</f>
        <v>44375.000000000007</v>
      </c>
      <c r="G56" s="17">
        <f t="shared" si="2"/>
        <v>72222.222222222219</v>
      </c>
      <c r="H56" s="61"/>
      <c r="I56" s="13"/>
      <c r="J56" s="58"/>
      <c r="K56" s="16"/>
      <c r="L56" s="71"/>
      <c r="M56" s="71"/>
      <c r="N56" s="14"/>
      <c r="O56" s="14"/>
      <c r="P56" s="14"/>
      <c r="Q56" s="14"/>
    </row>
    <row r="57" spans="2:17" x14ac:dyDescent="0.25">
      <c r="B57" s="64"/>
      <c r="C57" s="61"/>
      <c r="D57" s="11" t="s">
        <v>22</v>
      </c>
      <c r="E57" s="17">
        <f>K55*22%/3</f>
        <v>714376.66666666651</v>
      </c>
      <c r="F57" s="17">
        <f>K58*22%/3</f>
        <v>39050.000000000007</v>
      </c>
      <c r="G57" s="17"/>
      <c r="H57" s="61"/>
      <c r="I57" s="13"/>
      <c r="J57" s="58"/>
      <c r="K57" s="16" t="s">
        <v>41</v>
      </c>
      <c r="L57" s="71"/>
      <c r="M57" s="71"/>
      <c r="N57" s="14"/>
      <c r="O57" s="14"/>
      <c r="P57" s="14"/>
      <c r="Q57" s="14"/>
    </row>
    <row r="58" spans="2:17" x14ac:dyDescent="0.25">
      <c r="B58" s="64"/>
      <c r="C58" s="61"/>
      <c r="D58" s="11" t="s">
        <v>23</v>
      </c>
      <c r="E58" s="17">
        <f>K55*22%/3</f>
        <v>714376.66666666651</v>
      </c>
      <c r="F58" s="17">
        <f>K58*22%/3</f>
        <v>39050.000000000007</v>
      </c>
      <c r="G58" s="17"/>
      <c r="H58" s="61"/>
      <c r="I58" s="13"/>
      <c r="J58" s="58"/>
      <c r="K58" s="19">
        <v>532500.00000000012</v>
      </c>
      <c r="L58" s="71"/>
      <c r="M58" s="71"/>
      <c r="N58" s="14"/>
      <c r="O58" s="14"/>
      <c r="P58" s="14"/>
      <c r="Q58" s="14"/>
    </row>
    <row r="59" spans="2:17" x14ac:dyDescent="0.25">
      <c r="B59" s="64"/>
      <c r="C59" s="61"/>
      <c r="D59" s="11" t="s">
        <v>24</v>
      </c>
      <c r="E59" s="17">
        <f>K55*22%/3</f>
        <v>714376.66666666651</v>
      </c>
      <c r="F59" s="17">
        <f>K58*22%/3</f>
        <v>39050.000000000007</v>
      </c>
      <c r="G59" s="17"/>
      <c r="H59" s="61"/>
      <c r="I59" s="13"/>
      <c r="J59" s="58"/>
      <c r="K59" s="16"/>
      <c r="L59" s="71"/>
      <c r="M59" s="71"/>
      <c r="N59" s="14"/>
      <c r="O59" s="14"/>
      <c r="P59" s="14"/>
      <c r="Q59" s="14"/>
    </row>
    <row r="60" spans="2:17" x14ac:dyDescent="0.25">
      <c r="B60" s="64"/>
      <c r="C60" s="61"/>
      <c r="D60" s="11" t="s">
        <v>25</v>
      </c>
      <c r="E60" s="17">
        <f>K55*25%/3</f>
        <v>811791.66666666651</v>
      </c>
      <c r="F60" s="17">
        <f>K58*25%/3</f>
        <v>44375.000000000007</v>
      </c>
      <c r="G60" s="17">
        <f t="shared" si="2"/>
        <v>72222.222222222219</v>
      </c>
      <c r="H60" s="61"/>
      <c r="I60" s="13"/>
      <c r="J60" s="58"/>
      <c r="K60" s="16" t="s">
        <v>42</v>
      </c>
      <c r="L60" s="71"/>
      <c r="M60" s="71"/>
      <c r="N60" s="14"/>
      <c r="O60" s="14"/>
      <c r="P60" s="14"/>
      <c r="Q60" s="14"/>
    </row>
    <row r="61" spans="2:17" x14ac:dyDescent="0.25">
      <c r="B61" s="64"/>
      <c r="C61" s="61"/>
      <c r="D61" s="11" t="s">
        <v>26</v>
      </c>
      <c r="E61" s="17">
        <f>K55*25%/3</f>
        <v>811791.66666666651</v>
      </c>
      <c r="F61" s="17">
        <f>K58*25%/3</f>
        <v>44375.000000000007</v>
      </c>
      <c r="G61" s="17">
        <f t="shared" si="2"/>
        <v>72222.222222222219</v>
      </c>
      <c r="H61" s="61"/>
      <c r="I61" s="13"/>
      <c r="J61" s="58"/>
      <c r="K61" s="19">
        <v>650000</v>
      </c>
      <c r="L61" s="71"/>
      <c r="M61" s="71"/>
      <c r="N61" s="14"/>
      <c r="O61" s="14"/>
      <c r="P61" s="14"/>
      <c r="Q61" s="14"/>
    </row>
    <row r="62" spans="2:17" x14ac:dyDescent="0.25">
      <c r="B62" s="64"/>
      <c r="C62" s="61"/>
      <c r="D62" s="11" t="s">
        <v>27</v>
      </c>
      <c r="E62" s="17">
        <f>K55*25%/3</f>
        <v>811791.66666666651</v>
      </c>
      <c r="F62" s="17">
        <f>K58*25%/3</f>
        <v>44375.000000000007</v>
      </c>
      <c r="G62" s="17">
        <f t="shared" si="2"/>
        <v>72222.222222222219</v>
      </c>
      <c r="H62" s="61"/>
      <c r="I62" s="13"/>
      <c r="J62" s="58"/>
      <c r="K62" s="14"/>
      <c r="L62" s="71"/>
      <c r="M62" s="71"/>
      <c r="N62" s="14"/>
      <c r="O62" s="14"/>
      <c r="P62" s="14"/>
      <c r="Q62" s="14"/>
    </row>
    <row r="63" spans="2:17" x14ac:dyDescent="0.25">
      <c r="B63" s="64"/>
      <c r="C63" s="61"/>
      <c r="D63" s="11" t="s">
        <v>28</v>
      </c>
      <c r="E63" s="17">
        <f>K55*28%/3</f>
        <v>909206.66666666651</v>
      </c>
      <c r="F63" s="17">
        <f>K58*28%/3</f>
        <v>49700.000000000022</v>
      </c>
      <c r="G63" s="17">
        <f t="shared" si="2"/>
        <v>72222.222222222219</v>
      </c>
      <c r="H63" s="61"/>
      <c r="I63" s="13"/>
      <c r="J63" s="58"/>
      <c r="K63" s="14"/>
      <c r="L63" s="71"/>
      <c r="M63" s="71"/>
      <c r="N63" s="14"/>
      <c r="O63" s="14"/>
      <c r="P63" s="14"/>
      <c r="Q63" s="14"/>
    </row>
    <row r="64" spans="2:17" x14ac:dyDescent="0.25">
      <c r="B64" s="64"/>
      <c r="C64" s="61"/>
      <c r="D64" s="11" t="s">
        <v>29</v>
      </c>
      <c r="E64" s="17">
        <f>K55*28%/3</f>
        <v>909206.66666666651</v>
      </c>
      <c r="F64" s="17">
        <f>K58*28%/3</f>
        <v>49700.000000000022</v>
      </c>
      <c r="G64" s="17">
        <f t="shared" si="2"/>
        <v>72222.222222222219</v>
      </c>
      <c r="H64" s="61"/>
      <c r="I64" s="13"/>
      <c r="J64" s="58"/>
      <c r="K64" s="14"/>
      <c r="L64" s="71"/>
      <c r="M64" s="71"/>
      <c r="N64" s="14"/>
      <c r="O64" s="14"/>
      <c r="P64" s="14"/>
      <c r="Q64" s="14"/>
    </row>
    <row r="65" spans="2:17" x14ac:dyDescent="0.25">
      <c r="B65" s="65"/>
      <c r="C65" s="62"/>
      <c r="D65" s="11" t="s">
        <v>30</v>
      </c>
      <c r="E65" s="17">
        <f>K55*28%/3</f>
        <v>909206.66666666651</v>
      </c>
      <c r="F65" s="17">
        <f>K58*28%/3</f>
        <v>49700.000000000022</v>
      </c>
      <c r="G65" s="17">
        <f t="shared" si="2"/>
        <v>72222.222222222219</v>
      </c>
      <c r="H65" s="62"/>
      <c r="I65" s="13"/>
      <c r="J65" s="59"/>
      <c r="K65" s="14"/>
      <c r="L65" s="72"/>
      <c r="M65" s="72"/>
      <c r="N65" s="14"/>
      <c r="O65" s="14"/>
      <c r="P65" s="14"/>
      <c r="Q65" s="14"/>
    </row>
    <row r="67" spans="2:17" hidden="1" x14ac:dyDescent="0.25">
      <c r="B67" s="3" t="s">
        <v>31</v>
      </c>
    </row>
    <row r="68" spans="2:17" hidden="1" x14ac:dyDescent="0.25">
      <c r="B68" s="3" t="s">
        <v>32</v>
      </c>
    </row>
    <row r="69" spans="2:17" hidden="1" x14ac:dyDescent="0.25">
      <c r="B69" s="3" t="s">
        <v>33</v>
      </c>
    </row>
    <row r="70" spans="2:17" hidden="1" x14ac:dyDescent="0.25">
      <c r="B70" s="3" t="s">
        <v>34</v>
      </c>
    </row>
    <row r="72" spans="2:17" x14ac:dyDescent="0.25">
      <c r="B72" s="68" t="s">
        <v>37</v>
      </c>
      <c r="C72" s="68"/>
      <c r="D72" s="8"/>
      <c r="E72" s="7"/>
      <c r="F72" s="7"/>
      <c r="G72" s="7"/>
      <c r="H72" s="7"/>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CSTPS 3-7</v>
      </c>
      <c r="D76" s="11" t="s">
        <v>19</v>
      </c>
      <c r="E76" s="17">
        <f>K77*25%/3</f>
        <v>795125</v>
      </c>
      <c r="F76" s="17">
        <f>K80*25%/3</f>
        <v>57708.333333333336</v>
      </c>
      <c r="G76" s="17">
        <f>$K$83/9</f>
        <v>50000</v>
      </c>
      <c r="H76" s="60" t="str">
        <f>H54</f>
        <v>WCL, MCL, SECL, SCCL, Washed, Imported</v>
      </c>
      <c r="I76" s="13"/>
      <c r="J76" s="57">
        <v>5.1882087235513596</v>
      </c>
      <c r="K76" s="15" t="s">
        <v>40</v>
      </c>
      <c r="L76" s="70" t="s">
        <v>44</v>
      </c>
      <c r="M76" s="70" t="s">
        <v>46</v>
      </c>
      <c r="N76" s="14"/>
      <c r="O76" s="14"/>
      <c r="P76" s="14"/>
      <c r="Q76" s="14"/>
    </row>
    <row r="77" spans="2:17" x14ac:dyDescent="0.25">
      <c r="B77" s="64"/>
      <c r="C77" s="61"/>
      <c r="D77" s="11" t="s">
        <v>20</v>
      </c>
      <c r="E77" s="17">
        <f>K77*25%/3</f>
        <v>795125</v>
      </c>
      <c r="F77" s="17">
        <f>K80*25%/3</f>
        <v>57708.333333333336</v>
      </c>
      <c r="G77" s="17">
        <f t="shared" ref="G77:G87" si="3">$K$83/9</f>
        <v>50000</v>
      </c>
      <c r="H77" s="61"/>
      <c r="I77" s="13"/>
      <c r="J77" s="58"/>
      <c r="K77" s="19">
        <v>9541500</v>
      </c>
      <c r="L77" s="71"/>
      <c r="M77" s="71"/>
      <c r="N77" s="14"/>
      <c r="O77" s="14"/>
      <c r="P77" s="14"/>
      <c r="Q77" s="14"/>
    </row>
    <row r="78" spans="2:17" x14ac:dyDescent="0.25">
      <c r="B78" s="64"/>
      <c r="C78" s="61"/>
      <c r="D78" s="11" t="s">
        <v>21</v>
      </c>
      <c r="E78" s="17">
        <f>K77*25%/3</f>
        <v>795125</v>
      </c>
      <c r="F78" s="17">
        <f>K80*25%/3</f>
        <v>57708.333333333336</v>
      </c>
      <c r="G78" s="17">
        <f t="shared" si="3"/>
        <v>50000</v>
      </c>
      <c r="H78" s="61"/>
      <c r="I78" s="13"/>
      <c r="J78" s="58"/>
      <c r="K78" s="16"/>
      <c r="L78" s="71"/>
      <c r="M78" s="71"/>
      <c r="N78" s="14"/>
      <c r="O78" s="14"/>
      <c r="P78" s="14"/>
      <c r="Q78" s="14"/>
    </row>
    <row r="79" spans="2:17" x14ac:dyDescent="0.25">
      <c r="B79" s="64"/>
      <c r="C79" s="61"/>
      <c r="D79" s="11" t="s">
        <v>22</v>
      </c>
      <c r="E79" s="17">
        <f>K77*22%/3</f>
        <v>699710</v>
      </c>
      <c r="F79" s="17">
        <f>K80*22%/3</f>
        <v>50783.333333333336</v>
      </c>
      <c r="G79" s="17"/>
      <c r="H79" s="61"/>
      <c r="I79" s="13"/>
      <c r="J79" s="58"/>
      <c r="K79" s="16" t="s">
        <v>41</v>
      </c>
      <c r="L79" s="71"/>
      <c r="M79" s="71"/>
      <c r="N79" s="14"/>
      <c r="O79" s="14"/>
      <c r="P79" s="14"/>
      <c r="Q79" s="14"/>
    </row>
    <row r="80" spans="2:17" x14ac:dyDescent="0.25">
      <c r="B80" s="64"/>
      <c r="C80" s="61"/>
      <c r="D80" s="11" t="s">
        <v>23</v>
      </c>
      <c r="E80" s="17">
        <f>K77*22%/3</f>
        <v>699710</v>
      </c>
      <c r="F80" s="17">
        <f>K80*22%/3</f>
        <v>50783.333333333336</v>
      </c>
      <c r="G80" s="17"/>
      <c r="H80" s="61"/>
      <c r="I80" s="13"/>
      <c r="J80" s="58"/>
      <c r="K80" s="19">
        <v>692500</v>
      </c>
      <c r="L80" s="71"/>
      <c r="M80" s="71"/>
      <c r="N80" s="14"/>
      <c r="O80" s="14"/>
      <c r="P80" s="14"/>
      <c r="Q80" s="14"/>
    </row>
    <row r="81" spans="2:17" x14ac:dyDescent="0.25">
      <c r="B81" s="64"/>
      <c r="C81" s="61"/>
      <c r="D81" s="11" t="s">
        <v>24</v>
      </c>
      <c r="E81" s="17">
        <f>K77*22%/3</f>
        <v>699710</v>
      </c>
      <c r="F81" s="17">
        <f>K80*22%/3</f>
        <v>50783.333333333336</v>
      </c>
      <c r="G81" s="17"/>
      <c r="H81" s="61"/>
      <c r="I81" s="13"/>
      <c r="J81" s="58"/>
      <c r="K81" s="16"/>
      <c r="L81" s="71"/>
      <c r="M81" s="71"/>
      <c r="N81" s="14"/>
      <c r="O81" s="14"/>
      <c r="P81" s="14"/>
      <c r="Q81" s="14"/>
    </row>
    <row r="82" spans="2:17" x14ac:dyDescent="0.25">
      <c r="B82" s="64"/>
      <c r="C82" s="61"/>
      <c r="D82" s="11" t="s">
        <v>25</v>
      </c>
      <c r="E82" s="17">
        <f>K77*25%/3</f>
        <v>795125</v>
      </c>
      <c r="F82" s="17">
        <f>K80*25%/3</f>
        <v>57708.333333333336</v>
      </c>
      <c r="G82" s="17">
        <f t="shared" si="3"/>
        <v>50000</v>
      </c>
      <c r="H82" s="61"/>
      <c r="I82" s="13"/>
      <c r="J82" s="58"/>
      <c r="K82" s="16" t="s">
        <v>42</v>
      </c>
      <c r="L82" s="71"/>
      <c r="M82" s="71"/>
      <c r="N82" s="14"/>
      <c r="O82" s="14"/>
      <c r="P82" s="14"/>
      <c r="Q82" s="14"/>
    </row>
    <row r="83" spans="2:17" x14ac:dyDescent="0.25">
      <c r="B83" s="64"/>
      <c r="C83" s="61"/>
      <c r="D83" s="11" t="s">
        <v>26</v>
      </c>
      <c r="E83" s="17">
        <f>K77*25%/3</f>
        <v>795125</v>
      </c>
      <c r="F83" s="17">
        <f>K80*25%/3</f>
        <v>57708.333333333336</v>
      </c>
      <c r="G83" s="17">
        <f t="shared" si="3"/>
        <v>50000</v>
      </c>
      <c r="H83" s="61"/>
      <c r="I83" s="13"/>
      <c r="J83" s="58"/>
      <c r="K83" s="19">
        <v>450000</v>
      </c>
      <c r="L83" s="71"/>
      <c r="M83" s="71"/>
      <c r="N83" s="14"/>
      <c r="O83" s="14"/>
      <c r="P83" s="14"/>
      <c r="Q83" s="14"/>
    </row>
    <row r="84" spans="2:17" x14ac:dyDescent="0.25">
      <c r="B84" s="64"/>
      <c r="C84" s="61"/>
      <c r="D84" s="11" t="s">
        <v>27</v>
      </c>
      <c r="E84" s="17">
        <f>K77*25%/3</f>
        <v>795125</v>
      </c>
      <c r="F84" s="17">
        <f>K80*25%/3</f>
        <v>57708.333333333336</v>
      </c>
      <c r="G84" s="17">
        <f t="shared" si="3"/>
        <v>50000</v>
      </c>
      <c r="H84" s="61"/>
      <c r="I84" s="13"/>
      <c r="J84" s="58"/>
      <c r="K84" s="14"/>
      <c r="L84" s="71"/>
      <c r="M84" s="71"/>
      <c r="N84" s="14"/>
      <c r="O84" s="14"/>
      <c r="P84" s="14"/>
      <c r="Q84" s="14"/>
    </row>
    <row r="85" spans="2:17" x14ac:dyDescent="0.25">
      <c r="B85" s="64"/>
      <c r="C85" s="61"/>
      <c r="D85" s="11" t="s">
        <v>28</v>
      </c>
      <c r="E85" s="17">
        <f>K77*28%/3</f>
        <v>890540.00000000012</v>
      </c>
      <c r="F85" s="17">
        <f>K80*28%/3</f>
        <v>64633.333333333343</v>
      </c>
      <c r="G85" s="17">
        <f t="shared" si="3"/>
        <v>50000</v>
      </c>
      <c r="H85" s="61"/>
      <c r="I85" s="13"/>
      <c r="J85" s="58"/>
      <c r="K85" s="14"/>
      <c r="L85" s="71"/>
      <c r="M85" s="71"/>
      <c r="N85" s="14"/>
      <c r="O85" s="14"/>
      <c r="P85" s="14"/>
      <c r="Q85" s="14"/>
    </row>
    <row r="86" spans="2:17" x14ac:dyDescent="0.25">
      <c r="B86" s="64"/>
      <c r="C86" s="61"/>
      <c r="D86" s="11" t="s">
        <v>29</v>
      </c>
      <c r="E86" s="17">
        <f>K77*28%/3</f>
        <v>890540.00000000012</v>
      </c>
      <c r="F86" s="17">
        <f>K80*28%/3</f>
        <v>64633.333333333343</v>
      </c>
      <c r="G86" s="17">
        <f t="shared" si="3"/>
        <v>50000</v>
      </c>
      <c r="H86" s="61"/>
      <c r="I86" s="13"/>
      <c r="J86" s="58"/>
      <c r="K86" s="14"/>
      <c r="L86" s="71"/>
      <c r="M86" s="71"/>
      <c r="N86" s="14"/>
      <c r="O86" s="14"/>
      <c r="P86" s="14"/>
      <c r="Q86" s="14"/>
    </row>
    <row r="87" spans="2:17" x14ac:dyDescent="0.25">
      <c r="B87" s="65"/>
      <c r="C87" s="62"/>
      <c r="D87" s="11" t="s">
        <v>30</v>
      </c>
      <c r="E87" s="17">
        <f>K77*28%/3</f>
        <v>890540.00000000012</v>
      </c>
      <c r="F87" s="17">
        <f>K80*28%/3</f>
        <v>64633.333333333343</v>
      </c>
      <c r="G87" s="17">
        <f t="shared" si="3"/>
        <v>50000</v>
      </c>
      <c r="H87" s="62"/>
      <c r="I87" s="13"/>
      <c r="J87" s="59"/>
      <c r="K87" s="14"/>
      <c r="L87" s="72"/>
      <c r="M87" s="72"/>
      <c r="N87" s="14"/>
      <c r="O87" s="14"/>
      <c r="P87" s="14"/>
      <c r="Q87" s="14"/>
    </row>
    <row r="89" spans="2:17" hidden="1" x14ac:dyDescent="0.25">
      <c r="B89" s="3" t="s">
        <v>31</v>
      </c>
    </row>
    <row r="90" spans="2:17" hidden="1" x14ac:dyDescent="0.25">
      <c r="B90" s="3" t="s">
        <v>32</v>
      </c>
    </row>
    <row r="91" spans="2:17" hidden="1" x14ac:dyDescent="0.25">
      <c r="B91" s="3" t="s">
        <v>33</v>
      </c>
    </row>
    <row r="92" spans="2:17" hidden="1" x14ac:dyDescent="0.25">
      <c r="B92" s="3" t="s">
        <v>34</v>
      </c>
    </row>
    <row r="94" spans="2:17" x14ac:dyDescent="0.25">
      <c r="B94" s="68" t="s">
        <v>38</v>
      </c>
      <c r="C94" s="68"/>
      <c r="D94" s="8"/>
      <c r="E94" s="7"/>
      <c r="F94" s="7"/>
      <c r="G94" s="7"/>
      <c r="H94" s="7"/>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CSTPS 3-7</v>
      </c>
      <c r="D98" s="11" t="s">
        <v>19</v>
      </c>
      <c r="E98" s="17">
        <f>K99*25%/3</f>
        <v>796791.66666666663</v>
      </c>
      <c r="F98" s="17">
        <f>K102*25%/3</f>
        <v>75791.666666666672</v>
      </c>
      <c r="G98" s="17">
        <f>$K$105/9</f>
        <v>50000</v>
      </c>
      <c r="H98" s="60" t="str">
        <f>H76</f>
        <v>WCL, MCL, SECL, SCCL, Washed, Imported</v>
      </c>
      <c r="I98" s="13"/>
      <c r="J98" s="57">
        <v>5.4470800345232604</v>
      </c>
      <c r="K98" s="15" t="s">
        <v>40</v>
      </c>
      <c r="L98" s="70" t="s">
        <v>44</v>
      </c>
      <c r="M98" s="70" t="s">
        <v>46</v>
      </c>
      <c r="N98" s="14"/>
      <c r="O98" s="14"/>
      <c r="P98" s="14"/>
      <c r="Q98" s="14"/>
    </row>
    <row r="99" spans="2:17" x14ac:dyDescent="0.25">
      <c r="B99" s="64"/>
      <c r="C99" s="61"/>
      <c r="D99" s="11" t="s">
        <v>20</v>
      </c>
      <c r="E99" s="17">
        <f>K99*25%/3</f>
        <v>796791.66666666663</v>
      </c>
      <c r="F99" s="17">
        <f>K102*25%/3</f>
        <v>75791.666666666672</v>
      </c>
      <c r="G99" s="17">
        <f t="shared" ref="G99:G109" si="4">$K$105/9</f>
        <v>50000</v>
      </c>
      <c r="H99" s="61"/>
      <c r="I99" s="13"/>
      <c r="J99" s="58"/>
      <c r="K99" s="19">
        <v>9561500</v>
      </c>
      <c r="L99" s="71"/>
      <c r="M99" s="71"/>
      <c r="N99" s="14"/>
      <c r="O99" s="14"/>
      <c r="P99" s="14"/>
      <c r="Q99" s="14"/>
    </row>
    <row r="100" spans="2:17" x14ac:dyDescent="0.25">
      <c r="B100" s="64"/>
      <c r="C100" s="61"/>
      <c r="D100" s="11" t="s">
        <v>21</v>
      </c>
      <c r="E100" s="17">
        <f>K99*25%/3</f>
        <v>796791.66666666663</v>
      </c>
      <c r="F100" s="17">
        <f>K102*25%/3</f>
        <v>75791.666666666672</v>
      </c>
      <c r="G100" s="17">
        <f t="shared" si="4"/>
        <v>50000</v>
      </c>
      <c r="H100" s="61"/>
      <c r="I100" s="13"/>
      <c r="J100" s="58"/>
      <c r="K100" s="16"/>
      <c r="L100" s="71"/>
      <c r="M100" s="71"/>
      <c r="N100" s="14"/>
      <c r="O100" s="14"/>
      <c r="P100" s="14"/>
      <c r="Q100" s="14"/>
    </row>
    <row r="101" spans="2:17" x14ac:dyDescent="0.25">
      <c r="B101" s="64"/>
      <c r="C101" s="61"/>
      <c r="D101" s="11" t="s">
        <v>22</v>
      </c>
      <c r="E101" s="17">
        <f>K99*22%/3</f>
        <v>701176.66666666663</v>
      </c>
      <c r="F101" s="17">
        <f>K102*22%/3</f>
        <v>66696.666666666672</v>
      </c>
      <c r="G101" s="17"/>
      <c r="H101" s="61"/>
      <c r="I101" s="13"/>
      <c r="J101" s="58"/>
      <c r="K101" s="16" t="s">
        <v>41</v>
      </c>
      <c r="L101" s="71"/>
      <c r="M101" s="71"/>
      <c r="N101" s="14"/>
      <c r="O101" s="14"/>
      <c r="P101" s="14"/>
      <c r="Q101" s="14"/>
    </row>
    <row r="102" spans="2:17" x14ac:dyDescent="0.25">
      <c r="B102" s="64"/>
      <c r="C102" s="61"/>
      <c r="D102" s="11" t="s">
        <v>23</v>
      </c>
      <c r="E102" s="17">
        <f>K99*22%/3</f>
        <v>701176.66666666663</v>
      </c>
      <c r="F102" s="17">
        <f>K102*22%/3</f>
        <v>66696.666666666672</v>
      </c>
      <c r="G102" s="17"/>
      <c r="H102" s="61"/>
      <c r="I102" s="13"/>
      <c r="J102" s="58"/>
      <c r="K102" s="19">
        <v>909500</v>
      </c>
      <c r="L102" s="71"/>
      <c r="M102" s="71"/>
      <c r="N102" s="14"/>
      <c r="O102" s="14"/>
      <c r="P102" s="14"/>
      <c r="Q102" s="14"/>
    </row>
    <row r="103" spans="2:17" x14ac:dyDescent="0.25">
      <c r="B103" s="64"/>
      <c r="C103" s="61"/>
      <c r="D103" s="11" t="s">
        <v>24</v>
      </c>
      <c r="E103" s="17">
        <f>K99*22%/3</f>
        <v>701176.66666666663</v>
      </c>
      <c r="F103" s="17">
        <f>K102*22%/3</f>
        <v>66696.666666666672</v>
      </c>
      <c r="G103" s="17"/>
      <c r="H103" s="61"/>
      <c r="I103" s="13"/>
      <c r="J103" s="58"/>
      <c r="K103" s="16"/>
      <c r="L103" s="71"/>
      <c r="M103" s="71"/>
      <c r="N103" s="14"/>
      <c r="O103" s="14"/>
      <c r="P103" s="14"/>
      <c r="Q103" s="14"/>
    </row>
    <row r="104" spans="2:17" x14ac:dyDescent="0.25">
      <c r="B104" s="64"/>
      <c r="C104" s="61"/>
      <c r="D104" s="11" t="s">
        <v>25</v>
      </c>
      <c r="E104" s="17">
        <f>K99*25%/3</f>
        <v>796791.66666666663</v>
      </c>
      <c r="F104" s="17">
        <f>K102*25%/3</f>
        <v>75791.666666666672</v>
      </c>
      <c r="G104" s="17">
        <f t="shared" si="4"/>
        <v>50000</v>
      </c>
      <c r="H104" s="61"/>
      <c r="I104" s="13"/>
      <c r="J104" s="58"/>
      <c r="K104" s="16" t="s">
        <v>42</v>
      </c>
      <c r="L104" s="71"/>
      <c r="M104" s="71"/>
      <c r="N104" s="14"/>
      <c r="O104" s="14"/>
      <c r="P104" s="14"/>
      <c r="Q104" s="14"/>
    </row>
    <row r="105" spans="2:17" x14ac:dyDescent="0.25">
      <c r="B105" s="64"/>
      <c r="C105" s="61"/>
      <c r="D105" s="11" t="s">
        <v>26</v>
      </c>
      <c r="E105" s="17">
        <f>K99*25%/3</f>
        <v>796791.66666666663</v>
      </c>
      <c r="F105" s="17">
        <f>K102*25%/3</f>
        <v>75791.666666666672</v>
      </c>
      <c r="G105" s="17">
        <f t="shared" si="4"/>
        <v>50000</v>
      </c>
      <c r="H105" s="61"/>
      <c r="I105" s="13"/>
      <c r="J105" s="58"/>
      <c r="K105" s="19">
        <v>450000</v>
      </c>
      <c r="L105" s="71"/>
      <c r="M105" s="71"/>
      <c r="N105" s="14"/>
      <c r="O105" s="14"/>
      <c r="P105" s="14"/>
      <c r="Q105" s="14"/>
    </row>
    <row r="106" spans="2:17" x14ac:dyDescent="0.25">
      <c r="B106" s="64"/>
      <c r="C106" s="61"/>
      <c r="D106" s="11" t="s">
        <v>27</v>
      </c>
      <c r="E106" s="17">
        <f>K99*25%/3</f>
        <v>796791.66666666663</v>
      </c>
      <c r="F106" s="17">
        <f>K102*25%/3</f>
        <v>75791.666666666672</v>
      </c>
      <c r="G106" s="17">
        <f t="shared" si="4"/>
        <v>50000</v>
      </c>
      <c r="H106" s="61"/>
      <c r="I106" s="13"/>
      <c r="J106" s="58"/>
      <c r="K106" s="14"/>
      <c r="L106" s="71"/>
      <c r="M106" s="71"/>
      <c r="N106" s="14"/>
      <c r="O106" s="14"/>
      <c r="P106" s="14"/>
      <c r="Q106" s="14"/>
    </row>
    <row r="107" spans="2:17" x14ac:dyDescent="0.25">
      <c r="B107" s="64"/>
      <c r="C107" s="61"/>
      <c r="D107" s="11" t="s">
        <v>28</v>
      </c>
      <c r="E107" s="17">
        <f>K99*28%/3</f>
        <v>892406.66666666686</v>
      </c>
      <c r="F107" s="17">
        <f>K102*28%/3</f>
        <v>84886.666666666672</v>
      </c>
      <c r="G107" s="17">
        <f t="shared" si="4"/>
        <v>50000</v>
      </c>
      <c r="H107" s="61"/>
      <c r="I107" s="13"/>
      <c r="J107" s="58"/>
      <c r="K107" s="14"/>
      <c r="L107" s="71"/>
      <c r="M107" s="71"/>
      <c r="N107" s="14"/>
      <c r="O107" s="14"/>
      <c r="P107" s="14"/>
      <c r="Q107" s="14"/>
    </row>
    <row r="108" spans="2:17" x14ac:dyDescent="0.25">
      <c r="B108" s="64"/>
      <c r="C108" s="61"/>
      <c r="D108" s="11" t="s">
        <v>29</v>
      </c>
      <c r="E108" s="17">
        <f>K99*28%/3</f>
        <v>892406.66666666686</v>
      </c>
      <c r="F108" s="17">
        <f>K102*28%/3</f>
        <v>84886.666666666672</v>
      </c>
      <c r="G108" s="17">
        <f t="shared" si="4"/>
        <v>50000</v>
      </c>
      <c r="H108" s="61"/>
      <c r="I108" s="13"/>
      <c r="J108" s="58"/>
      <c r="K108" s="14"/>
      <c r="L108" s="71"/>
      <c r="M108" s="71"/>
      <c r="N108" s="14"/>
      <c r="O108" s="14"/>
      <c r="P108" s="14"/>
      <c r="Q108" s="14"/>
    </row>
    <row r="109" spans="2:17" x14ac:dyDescent="0.25">
      <c r="B109" s="65"/>
      <c r="C109" s="62"/>
      <c r="D109" s="11" t="s">
        <v>30</v>
      </c>
      <c r="E109" s="17">
        <f>K99*28%/3</f>
        <v>892406.66666666686</v>
      </c>
      <c r="F109" s="17">
        <f>K102*28%/3</f>
        <v>84886.666666666672</v>
      </c>
      <c r="G109" s="17">
        <f t="shared" si="4"/>
        <v>50000</v>
      </c>
      <c r="H109" s="62"/>
      <c r="I109" s="13"/>
      <c r="J109" s="59"/>
      <c r="K109" s="14"/>
      <c r="L109" s="72"/>
      <c r="M109" s="72"/>
      <c r="N109" s="14"/>
      <c r="O109" s="14"/>
      <c r="P109" s="14"/>
      <c r="Q109" s="14"/>
    </row>
    <row r="111" spans="2:17" hidden="1" x14ac:dyDescent="0.25">
      <c r="B111" s="3" t="s">
        <v>31</v>
      </c>
    </row>
    <row r="112" spans="2:17" hidden="1" x14ac:dyDescent="0.25">
      <c r="B112" s="3" t="s">
        <v>32</v>
      </c>
    </row>
    <row r="113" spans="2:17" hidden="1" x14ac:dyDescent="0.25">
      <c r="B113" s="3" t="s">
        <v>33</v>
      </c>
    </row>
    <row r="114" spans="2:17" hidden="1" x14ac:dyDescent="0.25">
      <c r="B114" s="3" t="s">
        <v>34</v>
      </c>
    </row>
    <row r="116" spans="2:17" ht="49.8" customHeight="1" x14ac:dyDescent="0.25">
      <c r="B116" s="56" t="s">
        <v>59</v>
      </c>
      <c r="C116" s="56"/>
      <c r="D116" s="56"/>
      <c r="E116" s="56"/>
      <c r="F116" s="56"/>
      <c r="G116" s="56"/>
      <c r="H116" s="56"/>
      <c r="I116" s="56"/>
      <c r="J116" s="56"/>
      <c r="K116" s="56"/>
      <c r="L116" s="56"/>
      <c r="M116" s="56"/>
      <c r="N116" s="56"/>
      <c r="O116" s="56"/>
      <c r="P116" s="56"/>
      <c r="Q116" s="56"/>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topLeftCell="A44" zoomScale="78" zoomScaleNormal="78" workbookViewId="0">
      <selection activeCell="E76" sqref="E76"/>
    </sheetView>
  </sheetViews>
  <sheetFormatPr defaultColWidth="9.109375" defaultRowHeight="13.8" x14ac:dyDescent="0.25"/>
  <cols>
    <col min="1" max="1" width="9.109375" style="3"/>
    <col min="2" max="2" width="5.88671875" style="3" customWidth="1"/>
    <col min="3" max="3" width="13.21875" style="3" customWidth="1"/>
    <col min="4" max="4" width="8.6640625" style="3" customWidth="1"/>
    <col min="5" max="5" width="16" style="3" customWidth="1"/>
    <col min="6" max="6" width="14" style="3" customWidth="1"/>
    <col min="7" max="7" width="16.77734375" style="3" customWidth="1"/>
    <col min="8" max="8" width="13.6640625" style="27" bestFit="1" customWidth="1"/>
    <col min="9" max="9" width="12.33203125" style="3" customWidth="1"/>
    <col min="10" max="10" width="10.77734375" style="3" customWidth="1"/>
    <col min="11" max="11" width="11.88671875" style="3" customWidth="1"/>
    <col min="12" max="12" width="31.77734375" style="3" customWidth="1"/>
    <col min="13" max="13" width="25.77734375" style="3" customWidth="1"/>
    <col min="14" max="14" width="14.6640625" style="3" customWidth="1"/>
    <col min="15" max="15" width="14.33203125" style="3" customWidth="1"/>
    <col min="16" max="16" width="16.21875" style="3" customWidth="1"/>
    <col min="17" max="17" width="17.109375" style="3" customWidth="1"/>
    <col min="18" max="16384" width="9.109375" style="3"/>
  </cols>
  <sheetData>
    <row r="2" spans="2:18" x14ac:dyDescent="0.25">
      <c r="B2" s="1" t="s">
        <v>49</v>
      </c>
      <c r="C2" s="2"/>
      <c r="D2" s="2"/>
      <c r="E2" s="2"/>
      <c r="F2" s="2"/>
      <c r="G2" s="2"/>
      <c r="H2" s="23"/>
      <c r="I2" s="2"/>
      <c r="J2" s="2"/>
      <c r="K2" s="2"/>
      <c r="L2" s="2"/>
      <c r="M2" s="2"/>
      <c r="N2" s="2"/>
    </row>
    <row r="3" spans="2:18" x14ac:dyDescent="0.25">
      <c r="B3" s="4" t="s">
        <v>0</v>
      </c>
      <c r="C3" s="5"/>
      <c r="D3" s="5"/>
      <c r="E3" s="5"/>
      <c r="F3" s="5"/>
      <c r="G3" s="5"/>
      <c r="H3" s="24"/>
      <c r="I3" s="5"/>
      <c r="J3" s="5"/>
      <c r="K3" s="5"/>
      <c r="L3" s="5"/>
      <c r="M3" s="5"/>
      <c r="N3" s="2"/>
    </row>
    <row r="4" spans="2:18" x14ac:dyDescent="0.25">
      <c r="B4" s="4" t="s">
        <v>1</v>
      </c>
      <c r="C4" s="6"/>
      <c r="D4" s="6"/>
      <c r="E4" s="6"/>
      <c r="F4" s="6"/>
      <c r="G4" s="6"/>
      <c r="H4" s="25"/>
      <c r="I4" s="6"/>
      <c r="J4" s="6"/>
      <c r="K4" s="6"/>
      <c r="L4" s="6"/>
      <c r="M4" s="6"/>
      <c r="N4" s="6"/>
    </row>
    <row r="5" spans="2:18" x14ac:dyDescent="0.25">
      <c r="B5" s="7"/>
      <c r="C5" s="7"/>
      <c r="D5" s="7"/>
      <c r="E5" s="7"/>
      <c r="F5" s="7"/>
      <c r="G5" s="7"/>
      <c r="H5" s="26"/>
      <c r="I5" s="7"/>
      <c r="J5" s="7"/>
      <c r="K5" s="7"/>
      <c r="L5" s="7"/>
      <c r="M5" s="7"/>
      <c r="N5" s="7"/>
    </row>
    <row r="6" spans="2:18" x14ac:dyDescent="0.25">
      <c r="B6" s="68" t="s">
        <v>2</v>
      </c>
      <c r="C6" s="68"/>
      <c r="D6" s="8"/>
      <c r="E6" s="7"/>
      <c r="F6" s="7"/>
      <c r="G6" s="7"/>
      <c r="H6" s="26"/>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67</v>
      </c>
      <c r="D10" s="11" t="s">
        <v>19</v>
      </c>
      <c r="E10" s="17">
        <f>K11*25%/3</f>
        <v>385374.99999999994</v>
      </c>
      <c r="F10" s="17">
        <f>K14*25%/3</f>
        <v>19133.333333333332</v>
      </c>
      <c r="G10" s="17">
        <f>$K$17/9</f>
        <v>50000</v>
      </c>
      <c r="H10" s="76" t="s">
        <v>63</v>
      </c>
      <c r="I10" s="13"/>
      <c r="J10" s="57">
        <v>3.8614711686617569</v>
      </c>
      <c r="K10" s="15" t="s">
        <v>40</v>
      </c>
      <c r="L10" s="70" t="s">
        <v>44</v>
      </c>
      <c r="M10" s="70" t="s">
        <v>46</v>
      </c>
      <c r="N10" s="14"/>
      <c r="O10" s="14"/>
      <c r="P10" s="14"/>
      <c r="Q10" s="14"/>
    </row>
    <row r="11" spans="2:18" x14ac:dyDescent="0.25">
      <c r="B11" s="64"/>
      <c r="C11" s="61"/>
      <c r="D11" s="11" t="s">
        <v>20</v>
      </c>
      <c r="E11" s="17">
        <f>K11*25%/3</f>
        <v>385374.99999999994</v>
      </c>
      <c r="F11" s="17">
        <f>K14*25%/3</f>
        <v>19133.333333333332</v>
      </c>
      <c r="G11" s="17">
        <f t="shared" ref="G11:G21" si="0">$K$17/9</f>
        <v>50000</v>
      </c>
      <c r="H11" s="77"/>
      <c r="I11" s="13"/>
      <c r="J11" s="58"/>
      <c r="K11" s="19">
        <v>4624499.9999999991</v>
      </c>
      <c r="L11" s="71"/>
      <c r="M11" s="71"/>
      <c r="N11" s="14"/>
      <c r="O11" s="14"/>
      <c r="P11" s="14"/>
      <c r="Q11" s="14"/>
    </row>
    <row r="12" spans="2:18" x14ac:dyDescent="0.25">
      <c r="B12" s="64"/>
      <c r="C12" s="61"/>
      <c r="D12" s="11" t="s">
        <v>21</v>
      </c>
      <c r="E12" s="17">
        <f>K11*25%/3</f>
        <v>385374.99999999994</v>
      </c>
      <c r="F12" s="17">
        <f>K14*25%/3</f>
        <v>19133.333333333332</v>
      </c>
      <c r="G12" s="17">
        <f t="shared" si="0"/>
        <v>50000</v>
      </c>
      <c r="H12" s="77"/>
      <c r="I12" s="13"/>
      <c r="J12" s="58"/>
      <c r="K12" s="16"/>
      <c r="L12" s="71"/>
      <c r="M12" s="71"/>
      <c r="N12" s="14"/>
      <c r="O12" s="14"/>
      <c r="P12" s="14"/>
      <c r="Q12" s="14"/>
    </row>
    <row r="13" spans="2:18" x14ac:dyDescent="0.25">
      <c r="B13" s="64"/>
      <c r="C13" s="61"/>
      <c r="D13" s="11" t="s">
        <v>22</v>
      </c>
      <c r="E13" s="17">
        <f>K11*22%/3</f>
        <v>339129.99999999994</v>
      </c>
      <c r="F13" s="17">
        <f>K14*22%/3</f>
        <v>16837.333333333332</v>
      </c>
      <c r="G13" s="17"/>
      <c r="H13" s="77"/>
      <c r="I13" s="13"/>
      <c r="J13" s="58"/>
      <c r="K13" s="16" t="s">
        <v>41</v>
      </c>
      <c r="L13" s="71"/>
      <c r="M13" s="71"/>
      <c r="N13" s="14"/>
      <c r="O13" s="14"/>
      <c r="P13" s="14"/>
      <c r="Q13" s="14"/>
    </row>
    <row r="14" spans="2:18" x14ac:dyDescent="0.25">
      <c r="B14" s="64"/>
      <c r="C14" s="61"/>
      <c r="D14" s="11" t="s">
        <v>23</v>
      </c>
      <c r="E14" s="17">
        <f>K11*22%/3</f>
        <v>339129.99999999994</v>
      </c>
      <c r="F14" s="17">
        <f>K14*22%/3</f>
        <v>16837.333333333332</v>
      </c>
      <c r="G14" s="17"/>
      <c r="H14" s="77"/>
      <c r="I14" s="13"/>
      <c r="J14" s="58"/>
      <c r="K14" s="19">
        <v>229600</v>
      </c>
      <c r="L14" s="71"/>
      <c r="M14" s="71"/>
      <c r="N14" s="14"/>
      <c r="O14" s="14"/>
      <c r="P14" s="14"/>
      <c r="Q14" s="14"/>
    </row>
    <row r="15" spans="2:18" x14ac:dyDescent="0.25">
      <c r="B15" s="64"/>
      <c r="C15" s="61"/>
      <c r="D15" s="11" t="s">
        <v>24</v>
      </c>
      <c r="E15" s="17">
        <f>K11*22%/3</f>
        <v>339129.99999999994</v>
      </c>
      <c r="F15" s="17">
        <f>K14*22%/3</f>
        <v>16837.333333333332</v>
      </c>
      <c r="G15" s="17"/>
      <c r="H15" s="77"/>
      <c r="I15" s="12"/>
      <c r="J15" s="58"/>
      <c r="K15" s="16"/>
      <c r="L15" s="71"/>
      <c r="M15" s="71"/>
      <c r="N15" s="14"/>
      <c r="O15" s="14"/>
      <c r="P15" s="14"/>
      <c r="Q15" s="14"/>
      <c r="R15" s="14"/>
    </row>
    <row r="16" spans="2:18" x14ac:dyDescent="0.25">
      <c r="B16" s="64"/>
      <c r="C16" s="61"/>
      <c r="D16" s="11" t="s">
        <v>25</v>
      </c>
      <c r="E16" s="17">
        <f>K11*25%/3</f>
        <v>385374.99999999994</v>
      </c>
      <c r="F16" s="17">
        <f>K14*25%/3</f>
        <v>19133.333333333332</v>
      </c>
      <c r="G16" s="17">
        <f t="shared" si="0"/>
        <v>50000</v>
      </c>
      <c r="H16" s="77"/>
      <c r="I16" s="13"/>
      <c r="J16" s="58"/>
      <c r="K16" s="16" t="s">
        <v>42</v>
      </c>
      <c r="L16" s="71"/>
      <c r="M16" s="71"/>
      <c r="N16" s="14"/>
      <c r="O16" s="14"/>
      <c r="P16" s="14"/>
      <c r="Q16" s="14"/>
    </row>
    <row r="17" spans="2:17" x14ac:dyDescent="0.25">
      <c r="B17" s="64"/>
      <c r="C17" s="61"/>
      <c r="D17" s="11" t="s">
        <v>26</v>
      </c>
      <c r="E17" s="17">
        <f>K11*25%/3</f>
        <v>385374.99999999994</v>
      </c>
      <c r="F17" s="17">
        <f>K14*25%/3</f>
        <v>19133.333333333332</v>
      </c>
      <c r="G17" s="17">
        <f t="shared" si="0"/>
        <v>50000</v>
      </c>
      <c r="H17" s="77"/>
      <c r="I17" s="13"/>
      <c r="J17" s="58"/>
      <c r="K17" s="19">
        <v>450000</v>
      </c>
      <c r="L17" s="71"/>
      <c r="M17" s="71"/>
      <c r="N17" s="14"/>
      <c r="O17" s="14"/>
      <c r="P17" s="14"/>
      <c r="Q17" s="14"/>
    </row>
    <row r="18" spans="2:17" x14ac:dyDescent="0.25">
      <c r="B18" s="64"/>
      <c r="C18" s="61"/>
      <c r="D18" s="11" t="s">
        <v>27</v>
      </c>
      <c r="E18" s="17">
        <f>K11*25%/3</f>
        <v>385374.99999999994</v>
      </c>
      <c r="F18" s="17">
        <f>K14*25%/3</f>
        <v>19133.333333333332</v>
      </c>
      <c r="G18" s="17">
        <f t="shared" si="0"/>
        <v>50000</v>
      </c>
      <c r="H18" s="77"/>
      <c r="I18" s="13"/>
      <c r="J18" s="58"/>
      <c r="K18" s="14"/>
      <c r="L18" s="71"/>
      <c r="M18" s="71"/>
      <c r="N18" s="14"/>
      <c r="O18" s="14"/>
      <c r="P18" s="14"/>
      <c r="Q18" s="14"/>
    </row>
    <row r="19" spans="2:17" x14ac:dyDescent="0.25">
      <c r="B19" s="64"/>
      <c r="C19" s="61"/>
      <c r="D19" s="11" t="s">
        <v>28</v>
      </c>
      <c r="E19" s="17">
        <f>K11*28%/3</f>
        <v>431619.99999999994</v>
      </c>
      <c r="F19" s="17">
        <f>K14*28%/3</f>
        <v>21429.333333333336</v>
      </c>
      <c r="G19" s="17">
        <f t="shared" si="0"/>
        <v>50000</v>
      </c>
      <c r="H19" s="77"/>
      <c r="I19" s="13"/>
      <c r="J19" s="58"/>
      <c r="K19" s="14"/>
      <c r="L19" s="71"/>
      <c r="M19" s="71"/>
      <c r="N19" s="14"/>
      <c r="O19" s="14"/>
      <c r="P19" s="14"/>
      <c r="Q19" s="14"/>
    </row>
    <row r="20" spans="2:17" x14ac:dyDescent="0.25">
      <c r="B20" s="64"/>
      <c r="C20" s="61"/>
      <c r="D20" s="11" t="s">
        <v>29</v>
      </c>
      <c r="E20" s="17">
        <f>K11*28%/3</f>
        <v>431619.99999999994</v>
      </c>
      <c r="F20" s="17">
        <f>K14*28%/3</f>
        <v>21429.333333333336</v>
      </c>
      <c r="G20" s="17">
        <f t="shared" si="0"/>
        <v>50000</v>
      </c>
      <c r="H20" s="77"/>
      <c r="I20" s="13"/>
      <c r="J20" s="58"/>
      <c r="K20" s="14"/>
      <c r="L20" s="71"/>
      <c r="M20" s="71"/>
      <c r="N20" s="14"/>
      <c r="O20" s="14"/>
      <c r="P20" s="14"/>
      <c r="Q20" s="14"/>
    </row>
    <row r="21" spans="2:17" x14ac:dyDescent="0.25">
      <c r="B21" s="65"/>
      <c r="C21" s="62"/>
      <c r="D21" s="11" t="s">
        <v>30</v>
      </c>
      <c r="E21" s="17">
        <f>K11*28%/3</f>
        <v>431619.99999999994</v>
      </c>
      <c r="F21" s="17">
        <f>K14*28%/3</f>
        <v>21429.333333333336</v>
      </c>
      <c r="G21" s="17">
        <f t="shared" si="0"/>
        <v>50000</v>
      </c>
      <c r="H21" s="78"/>
      <c r="I21" s="13"/>
      <c r="J21" s="59"/>
      <c r="K21" s="14"/>
      <c r="L21" s="72"/>
      <c r="M21" s="72"/>
      <c r="N21" s="14"/>
      <c r="O21" s="14"/>
      <c r="P21" s="14"/>
      <c r="Q21" s="14"/>
    </row>
    <row r="23" spans="2:17" x14ac:dyDescent="0.25">
      <c r="B23" s="3" t="s">
        <v>31</v>
      </c>
    </row>
    <row r="24" spans="2:17" x14ac:dyDescent="0.25">
      <c r="B24" s="3" t="s">
        <v>32</v>
      </c>
    </row>
    <row r="25" spans="2:17" x14ac:dyDescent="0.25">
      <c r="B25" s="3" t="s">
        <v>33</v>
      </c>
    </row>
    <row r="26" spans="2:17" x14ac:dyDescent="0.25">
      <c r="B26" s="3" t="s">
        <v>34</v>
      </c>
    </row>
    <row r="28" spans="2:17" x14ac:dyDescent="0.25">
      <c r="B28" s="68" t="s">
        <v>35</v>
      </c>
      <c r="C28" s="68"/>
      <c r="D28" s="8"/>
      <c r="E28" s="7"/>
      <c r="F28" s="7"/>
      <c r="G28" s="7"/>
      <c r="H28" s="26"/>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CSTPS 8-9</v>
      </c>
      <c r="D32" s="11" t="s">
        <v>19</v>
      </c>
      <c r="E32" s="17">
        <f>K33*25%/3</f>
        <v>384541.66666666669</v>
      </c>
      <c r="F32" s="17">
        <f>K36*25%/3</f>
        <v>19133.333333333332</v>
      </c>
      <c r="G32" s="17">
        <f>$K$39/9</f>
        <v>50000</v>
      </c>
      <c r="H32" s="76" t="str">
        <f>H10</f>
        <v>WCL, MCL, SECL, SCCL, GP II, Washed, Imported</v>
      </c>
      <c r="I32" s="13"/>
      <c r="J32" s="57">
        <v>4.0868118251451362</v>
      </c>
      <c r="K32" s="15" t="s">
        <v>40</v>
      </c>
      <c r="L32" s="70" t="s">
        <v>44</v>
      </c>
      <c r="M32" s="70" t="s">
        <v>46</v>
      </c>
      <c r="N32" s="14"/>
      <c r="O32" s="14"/>
      <c r="P32" s="14"/>
      <c r="Q32" s="14"/>
    </row>
    <row r="33" spans="2:17" x14ac:dyDescent="0.25">
      <c r="B33" s="64"/>
      <c r="C33" s="61"/>
      <c r="D33" s="11" t="s">
        <v>20</v>
      </c>
      <c r="E33" s="17">
        <f>K33*25%/3</f>
        <v>384541.66666666669</v>
      </c>
      <c r="F33" s="17">
        <f>K36*25%/3</f>
        <v>19133.333333333332</v>
      </c>
      <c r="G33" s="17">
        <f t="shared" ref="G33:G43" si="1">$K$39/9</f>
        <v>50000</v>
      </c>
      <c r="H33" s="77"/>
      <c r="I33" s="13"/>
      <c r="J33" s="58"/>
      <c r="K33" s="19">
        <v>4614500</v>
      </c>
      <c r="L33" s="71"/>
      <c r="M33" s="71"/>
      <c r="N33" s="14"/>
      <c r="O33" s="14"/>
      <c r="P33" s="14"/>
      <c r="Q33" s="14"/>
    </row>
    <row r="34" spans="2:17" x14ac:dyDescent="0.25">
      <c r="B34" s="64"/>
      <c r="C34" s="61"/>
      <c r="D34" s="11" t="s">
        <v>21</v>
      </c>
      <c r="E34" s="17">
        <f>K33*25%/3</f>
        <v>384541.66666666669</v>
      </c>
      <c r="F34" s="17">
        <f>K36*25%/3</f>
        <v>19133.333333333332</v>
      </c>
      <c r="G34" s="17">
        <f t="shared" si="1"/>
        <v>50000</v>
      </c>
      <c r="H34" s="77"/>
      <c r="I34" s="13"/>
      <c r="J34" s="58"/>
      <c r="K34" s="16"/>
      <c r="L34" s="71"/>
      <c r="M34" s="71"/>
      <c r="N34" s="14"/>
      <c r="O34" s="14"/>
      <c r="P34" s="14"/>
      <c r="Q34" s="14"/>
    </row>
    <row r="35" spans="2:17" x14ac:dyDescent="0.25">
      <c r="B35" s="64"/>
      <c r="C35" s="61"/>
      <c r="D35" s="11" t="s">
        <v>22</v>
      </c>
      <c r="E35" s="17">
        <f>K33*22%/3</f>
        <v>338396.66666666669</v>
      </c>
      <c r="F35" s="17">
        <f>K36*22%/3</f>
        <v>16837.333333333332</v>
      </c>
      <c r="G35" s="17"/>
      <c r="H35" s="77"/>
      <c r="I35" s="13"/>
      <c r="J35" s="58"/>
      <c r="K35" s="16" t="s">
        <v>41</v>
      </c>
      <c r="L35" s="71"/>
      <c r="M35" s="71"/>
      <c r="N35" s="14"/>
      <c r="O35" s="14"/>
      <c r="P35" s="14"/>
      <c r="Q35" s="14"/>
    </row>
    <row r="36" spans="2:17" x14ac:dyDescent="0.25">
      <c r="B36" s="64"/>
      <c r="C36" s="61"/>
      <c r="D36" s="11" t="s">
        <v>23</v>
      </c>
      <c r="E36" s="17">
        <f>K33*22%/3</f>
        <v>338396.66666666669</v>
      </c>
      <c r="F36" s="17">
        <f>K36*22%/3</f>
        <v>16837.333333333332</v>
      </c>
      <c r="G36" s="17"/>
      <c r="H36" s="77"/>
      <c r="I36" s="13"/>
      <c r="J36" s="58"/>
      <c r="K36" s="19">
        <v>229600</v>
      </c>
      <c r="L36" s="71"/>
      <c r="M36" s="71"/>
      <c r="N36" s="14"/>
      <c r="O36" s="14"/>
      <c r="P36" s="14"/>
      <c r="Q36" s="14"/>
    </row>
    <row r="37" spans="2:17" x14ac:dyDescent="0.25">
      <c r="B37" s="64"/>
      <c r="C37" s="61"/>
      <c r="D37" s="11" t="s">
        <v>24</v>
      </c>
      <c r="E37" s="17">
        <f>K33*22%/3</f>
        <v>338396.66666666669</v>
      </c>
      <c r="F37" s="17">
        <f>K36*22%/3</f>
        <v>16837.333333333332</v>
      </c>
      <c r="G37" s="17"/>
      <c r="H37" s="77"/>
      <c r="I37" s="13"/>
      <c r="J37" s="58"/>
      <c r="K37" s="16"/>
      <c r="L37" s="71"/>
      <c r="M37" s="71"/>
      <c r="N37" s="14"/>
      <c r="O37" s="14"/>
      <c r="P37" s="14"/>
      <c r="Q37" s="14"/>
    </row>
    <row r="38" spans="2:17" x14ac:dyDescent="0.25">
      <c r="B38" s="64"/>
      <c r="C38" s="61"/>
      <c r="D38" s="11" t="s">
        <v>25</v>
      </c>
      <c r="E38" s="17">
        <f>K33*25%/3</f>
        <v>384541.66666666669</v>
      </c>
      <c r="F38" s="17">
        <f>K36*25%/3</f>
        <v>19133.333333333332</v>
      </c>
      <c r="G38" s="17">
        <f t="shared" si="1"/>
        <v>50000</v>
      </c>
      <c r="H38" s="77"/>
      <c r="I38" s="13"/>
      <c r="J38" s="58"/>
      <c r="K38" s="16" t="s">
        <v>42</v>
      </c>
      <c r="L38" s="71"/>
      <c r="M38" s="71"/>
      <c r="N38" s="14"/>
      <c r="O38" s="14"/>
      <c r="P38" s="14"/>
      <c r="Q38" s="14"/>
    </row>
    <row r="39" spans="2:17" x14ac:dyDescent="0.25">
      <c r="B39" s="64"/>
      <c r="C39" s="61"/>
      <c r="D39" s="11" t="s">
        <v>26</v>
      </c>
      <c r="E39" s="17">
        <f>K33*25%/3</f>
        <v>384541.66666666669</v>
      </c>
      <c r="F39" s="17">
        <f>K36*25%/3</f>
        <v>19133.333333333332</v>
      </c>
      <c r="G39" s="17">
        <f t="shared" si="1"/>
        <v>50000</v>
      </c>
      <c r="H39" s="77"/>
      <c r="I39" s="13"/>
      <c r="J39" s="58"/>
      <c r="K39" s="19">
        <v>450000</v>
      </c>
      <c r="L39" s="71"/>
      <c r="M39" s="71"/>
      <c r="N39" s="14"/>
      <c r="O39" s="14"/>
      <c r="P39" s="14"/>
      <c r="Q39" s="14"/>
    </row>
    <row r="40" spans="2:17" x14ac:dyDescent="0.25">
      <c r="B40" s="64"/>
      <c r="C40" s="61"/>
      <c r="D40" s="11" t="s">
        <v>27</v>
      </c>
      <c r="E40" s="17">
        <f>K33*25%/3</f>
        <v>384541.66666666669</v>
      </c>
      <c r="F40" s="17">
        <f>K36*25%/3</f>
        <v>19133.333333333332</v>
      </c>
      <c r="G40" s="17">
        <f t="shared" si="1"/>
        <v>50000</v>
      </c>
      <c r="H40" s="77"/>
      <c r="I40" s="13"/>
      <c r="J40" s="58"/>
      <c r="K40" s="14"/>
      <c r="L40" s="71"/>
      <c r="M40" s="71"/>
      <c r="N40" s="14"/>
      <c r="O40" s="14"/>
      <c r="P40" s="14"/>
      <c r="Q40" s="14"/>
    </row>
    <row r="41" spans="2:17" x14ac:dyDescent="0.25">
      <c r="B41" s="64"/>
      <c r="C41" s="61"/>
      <c r="D41" s="11" t="s">
        <v>28</v>
      </c>
      <c r="E41" s="17">
        <f>K33*28%/3</f>
        <v>430686.66666666674</v>
      </c>
      <c r="F41" s="17">
        <f>K36*28%/3</f>
        <v>21429.333333333336</v>
      </c>
      <c r="G41" s="17">
        <f t="shared" si="1"/>
        <v>50000</v>
      </c>
      <c r="H41" s="77"/>
      <c r="I41" s="13"/>
      <c r="J41" s="58"/>
      <c r="K41" s="14"/>
      <c r="L41" s="71"/>
      <c r="M41" s="71"/>
      <c r="N41" s="14"/>
      <c r="O41" s="14"/>
      <c r="P41" s="14"/>
      <c r="Q41" s="14"/>
    </row>
    <row r="42" spans="2:17" x14ac:dyDescent="0.25">
      <c r="B42" s="64"/>
      <c r="C42" s="61"/>
      <c r="D42" s="11" t="s">
        <v>29</v>
      </c>
      <c r="E42" s="17">
        <f>K33*28%/3</f>
        <v>430686.66666666674</v>
      </c>
      <c r="F42" s="17">
        <f>K36*28%/3</f>
        <v>21429.333333333336</v>
      </c>
      <c r="G42" s="17">
        <f t="shared" si="1"/>
        <v>50000</v>
      </c>
      <c r="H42" s="77"/>
      <c r="I42" s="13"/>
      <c r="J42" s="58"/>
      <c r="K42" s="14"/>
      <c r="L42" s="71"/>
      <c r="M42" s="71"/>
      <c r="N42" s="14"/>
      <c r="O42" s="14"/>
      <c r="P42" s="14"/>
      <c r="Q42" s="14"/>
    </row>
    <row r="43" spans="2:17" x14ac:dyDescent="0.25">
      <c r="B43" s="65"/>
      <c r="C43" s="62"/>
      <c r="D43" s="11" t="s">
        <v>30</v>
      </c>
      <c r="E43" s="17">
        <f>K33*28%/3</f>
        <v>430686.66666666674</v>
      </c>
      <c r="F43" s="17">
        <f>K36*28%/3</f>
        <v>21429.333333333336</v>
      </c>
      <c r="G43" s="17">
        <f t="shared" si="1"/>
        <v>50000</v>
      </c>
      <c r="H43" s="78"/>
      <c r="I43" s="13"/>
      <c r="J43" s="59"/>
      <c r="K43" s="14"/>
      <c r="L43" s="72"/>
      <c r="M43" s="72"/>
      <c r="N43" s="14"/>
      <c r="O43" s="14"/>
      <c r="P43" s="14"/>
      <c r="Q43" s="14"/>
    </row>
    <row r="45" spans="2:17" hidden="1" x14ac:dyDescent="0.25">
      <c r="B45" s="3" t="s">
        <v>31</v>
      </c>
    </row>
    <row r="46" spans="2:17" hidden="1" x14ac:dyDescent="0.25">
      <c r="B46" s="3" t="s">
        <v>32</v>
      </c>
    </row>
    <row r="47" spans="2:17" hidden="1" x14ac:dyDescent="0.25">
      <c r="B47" s="3" t="s">
        <v>33</v>
      </c>
    </row>
    <row r="48" spans="2:17" hidden="1" x14ac:dyDescent="0.25">
      <c r="B48" s="3" t="s">
        <v>34</v>
      </c>
    </row>
    <row r="50" spans="2:17" x14ac:dyDescent="0.25">
      <c r="B50" s="68" t="s">
        <v>36</v>
      </c>
      <c r="C50" s="68"/>
      <c r="D50" s="8"/>
      <c r="E50" s="7"/>
      <c r="F50" s="7"/>
      <c r="G50" s="7"/>
      <c r="H50" s="26"/>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CSTPS 8-9</v>
      </c>
      <c r="D54" s="11" t="s">
        <v>19</v>
      </c>
      <c r="E54" s="17">
        <f>K55*25%/3</f>
        <v>379541.66666666657</v>
      </c>
      <c r="F54" s="17">
        <f>K58*25%/3</f>
        <v>19133.333333333332</v>
      </c>
      <c r="G54" s="17">
        <f>$K$61/9</f>
        <v>50000</v>
      </c>
      <c r="H54" s="76" t="str">
        <f>H32</f>
        <v>WCL, MCL, SECL, SCCL, GP II, Washed, Imported</v>
      </c>
      <c r="I54" s="13"/>
      <c r="J54" s="57">
        <v>4.2509079460775334</v>
      </c>
      <c r="K54" s="15" t="s">
        <v>40</v>
      </c>
      <c r="L54" s="70" t="s">
        <v>44</v>
      </c>
      <c r="M54" s="70" t="s">
        <v>46</v>
      </c>
      <c r="N54" s="14"/>
      <c r="O54" s="14"/>
      <c r="P54" s="14"/>
      <c r="Q54" s="14"/>
    </row>
    <row r="55" spans="2:17" x14ac:dyDescent="0.25">
      <c r="B55" s="64"/>
      <c r="C55" s="61"/>
      <c r="D55" s="11" t="s">
        <v>20</v>
      </c>
      <c r="E55" s="17">
        <f>K55*25%/3</f>
        <v>379541.66666666657</v>
      </c>
      <c r="F55" s="17">
        <f>K58*25%/3</f>
        <v>19133.333333333332</v>
      </c>
      <c r="G55" s="17">
        <f t="shared" ref="G55:G65" si="2">$K$61/9</f>
        <v>50000</v>
      </c>
      <c r="H55" s="77"/>
      <c r="I55" s="13"/>
      <c r="J55" s="58"/>
      <c r="K55" s="19">
        <v>4554499.9999999991</v>
      </c>
      <c r="L55" s="71"/>
      <c r="M55" s="71"/>
      <c r="N55" s="14"/>
      <c r="O55" s="14"/>
      <c r="P55" s="14"/>
      <c r="Q55" s="14"/>
    </row>
    <row r="56" spans="2:17" x14ac:dyDescent="0.25">
      <c r="B56" s="64"/>
      <c r="C56" s="61"/>
      <c r="D56" s="11" t="s">
        <v>21</v>
      </c>
      <c r="E56" s="17">
        <f>K55*25%/3</f>
        <v>379541.66666666657</v>
      </c>
      <c r="F56" s="17">
        <f>K58*25%/3</f>
        <v>19133.333333333332</v>
      </c>
      <c r="G56" s="17">
        <f t="shared" si="2"/>
        <v>50000</v>
      </c>
      <c r="H56" s="77"/>
      <c r="I56" s="13"/>
      <c r="J56" s="58"/>
      <c r="K56" s="16"/>
      <c r="L56" s="71"/>
      <c r="M56" s="71"/>
      <c r="N56" s="14"/>
      <c r="O56" s="14"/>
      <c r="P56" s="14"/>
      <c r="Q56" s="14"/>
    </row>
    <row r="57" spans="2:17" x14ac:dyDescent="0.25">
      <c r="B57" s="64"/>
      <c r="C57" s="61"/>
      <c r="D57" s="11" t="s">
        <v>22</v>
      </c>
      <c r="E57" s="17">
        <f>K55*22%/3</f>
        <v>333996.66666666657</v>
      </c>
      <c r="F57" s="17">
        <f>K58*22%/3</f>
        <v>16837.333333333332</v>
      </c>
      <c r="G57" s="17"/>
      <c r="H57" s="77"/>
      <c r="I57" s="13"/>
      <c r="J57" s="58"/>
      <c r="K57" s="16" t="s">
        <v>41</v>
      </c>
      <c r="L57" s="71"/>
      <c r="M57" s="71"/>
      <c r="N57" s="14"/>
      <c r="O57" s="14"/>
      <c r="P57" s="14"/>
      <c r="Q57" s="14"/>
    </row>
    <row r="58" spans="2:17" x14ac:dyDescent="0.25">
      <c r="B58" s="64"/>
      <c r="C58" s="61"/>
      <c r="D58" s="11" t="s">
        <v>23</v>
      </c>
      <c r="E58" s="17">
        <f>K55*22%/3</f>
        <v>333996.66666666657</v>
      </c>
      <c r="F58" s="17">
        <f>K58*22%/3</f>
        <v>16837.333333333332</v>
      </c>
      <c r="G58" s="17"/>
      <c r="H58" s="77"/>
      <c r="I58" s="13"/>
      <c r="J58" s="58"/>
      <c r="K58" s="19">
        <v>229600</v>
      </c>
      <c r="L58" s="71"/>
      <c r="M58" s="71"/>
      <c r="N58" s="14"/>
      <c r="O58" s="14"/>
      <c r="P58" s="14"/>
      <c r="Q58" s="14"/>
    </row>
    <row r="59" spans="2:17" x14ac:dyDescent="0.25">
      <c r="B59" s="64"/>
      <c r="C59" s="61"/>
      <c r="D59" s="11" t="s">
        <v>24</v>
      </c>
      <c r="E59" s="17">
        <f>K55*22%/3</f>
        <v>333996.66666666657</v>
      </c>
      <c r="F59" s="17">
        <f>K58*22%/3</f>
        <v>16837.333333333332</v>
      </c>
      <c r="G59" s="17"/>
      <c r="H59" s="77"/>
      <c r="I59" s="13"/>
      <c r="J59" s="58"/>
      <c r="K59" s="16"/>
      <c r="L59" s="71"/>
      <c r="M59" s="71"/>
      <c r="N59" s="14"/>
      <c r="O59" s="14"/>
      <c r="P59" s="14"/>
      <c r="Q59" s="14"/>
    </row>
    <row r="60" spans="2:17" x14ac:dyDescent="0.25">
      <c r="B60" s="64"/>
      <c r="C60" s="61"/>
      <c r="D60" s="11" t="s">
        <v>25</v>
      </c>
      <c r="E60" s="17">
        <f>K55*25%/3</f>
        <v>379541.66666666657</v>
      </c>
      <c r="F60" s="17">
        <f>K58*25%/3</f>
        <v>19133.333333333332</v>
      </c>
      <c r="G60" s="17">
        <f t="shared" si="2"/>
        <v>50000</v>
      </c>
      <c r="H60" s="77"/>
      <c r="I60" s="13"/>
      <c r="J60" s="58"/>
      <c r="K60" s="16" t="s">
        <v>42</v>
      </c>
      <c r="L60" s="71"/>
      <c r="M60" s="71"/>
      <c r="N60" s="14"/>
      <c r="O60" s="14"/>
      <c r="P60" s="14"/>
      <c r="Q60" s="14"/>
    </row>
    <row r="61" spans="2:17" x14ac:dyDescent="0.25">
      <c r="B61" s="64"/>
      <c r="C61" s="61"/>
      <c r="D61" s="11" t="s">
        <v>26</v>
      </c>
      <c r="E61" s="17">
        <f>K55*25%/3</f>
        <v>379541.66666666657</v>
      </c>
      <c r="F61" s="17">
        <f>K58*25%/3</f>
        <v>19133.333333333332</v>
      </c>
      <c r="G61" s="17">
        <f t="shared" si="2"/>
        <v>50000</v>
      </c>
      <c r="H61" s="77"/>
      <c r="I61" s="13"/>
      <c r="J61" s="58"/>
      <c r="K61" s="19">
        <v>450000</v>
      </c>
      <c r="L61" s="71"/>
      <c r="M61" s="71"/>
      <c r="N61" s="14"/>
      <c r="O61" s="14"/>
      <c r="P61" s="14"/>
      <c r="Q61" s="14"/>
    </row>
    <row r="62" spans="2:17" x14ac:dyDescent="0.25">
      <c r="B62" s="64"/>
      <c r="C62" s="61"/>
      <c r="D62" s="11" t="s">
        <v>27</v>
      </c>
      <c r="E62" s="17">
        <f>K55*25%/3</f>
        <v>379541.66666666657</v>
      </c>
      <c r="F62" s="17">
        <f>K58*25%/3</f>
        <v>19133.333333333332</v>
      </c>
      <c r="G62" s="17">
        <f t="shared" si="2"/>
        <v>50000</v>
      </c>
      <c r="H62" s="77"/>
      <c r="I62" s="13"/>
      <c r="J62" s="58"/>
      <c r="K62" s="14"/>
      <c r="L62" s="71"/>
      <c r="M62" s="71"/>
      <c r="N62" s="14"/>
      <c r="O62" s="14"/>
      <c r="P62" s="14"/>
      <c r="Q62" s="14"/>
    </row>
    <row r="63" spans="2:17" x14ac:dyDescent="0.25">
      <c r="B63" s="64"/>
      <c r="C63" s="61"/>
      <c r="D63" s="11" t="s">
        <v>28</v>
      </c>
      <c r="E63" s="17">
        <f>K55*28%/3</f>
        <v>425086.66666666657</v>
      </c>
      <c r="F63" s="17">
        <f>K58*28%/3</f>
        <v>21429.333333333336</v>
      </c>
      <c r="G63" s="17">
        <f t="shared" si="2"/>
        <v>50000</v>
      </c>
      <c r="H63" s="77"/>
      <c r="I63" s="13"/>
      <c r="J63" s="58"/>
      <c r="K63" s="14"/>
      <c r="L63" s="71"/>
      <c r="M63" s="71"/>
      <c r="N63" s="14"/>
      <c r="O63" s="14"/>
      <c r="P63" s="14"/>
      <c r="Q63" s="14"/>
    </row>
    <row r="64" spans="2:17" x14ac:dyDescent="0.25">
      <c r="B64" s="64"/>
      <c r="C64" s="61"/>
      <c r="D64" s="11" t="s">
        <v>29</v>
      </c>
      <c r="E64" s="17">
        <f>K55*28%/3</f>
        <v>425086.66666666657</v>
      </c>
      <c r="F64" s="17">
        <f>K58*28%/3</f>
        <v>21429.333333333336</v>
      </c>
      <c r="G64" s="17">
        <f t="shared" si="2"/>
        <v>50000</v>
      </c>
      <c r="H64" s="77"/>
      <c r="I64" s="13"/>
      <c r="J64" s="58"/>
      <c r="K64" s="14"/>
      <c r="L64" s="71"/>
      <c r="M64" s="71"/>
      <c r="N64" s="14"/>
      <c r="O64" s="14"/>
      <c r="P64" s="14"/>
      <c r="Q64" s="14"/>
    </row>
    <row r="65" spans="2:17" x14ac:dyDescent="0.25">
      <c r="B65" s="65"/>
      <c r="C65" s="62"/>
      <c r="D65" s="11" t="s">
        <v>30</v>
      </c>
      <c r="E65" s="17">
        <f>K55*28%/3</f>
        <v>425086.66666666657</v>
      </c>
      <c r="F65" s="17">
        <f>K58*28%/3</f>
        <v>21429.333333333336</v>
      </c>
      <c r="G65" s="17">
        <f t="shared" si="2"/>
        <v>50000</v>
      </c>
      <c r="H65" s="78"/>
      <c r="I65" s="13"/>
      <c r="J65" s="59"/>
      <c r="K65" s="14"/>
      <c r="L65" s="72"/>
      <c r="M65" s="72"/>
      <c r="N65" s="14"/>
      <c r="O65" s="14"/>
      <c r="P65" s="14"/>
      <c r="Q65" s="14"/>
    </row>
    <row r="67" spans="2:17" hidden="1" x14ac:dyDescent="0.25">
      <c r="B67" s="3" t="s">
        <v>31</v>
      </c>
    </row>
    <row r="68" spans="2:17" hidden="1" x14ac:dyDescent="0.25">
      <c r="B68" s="3" t="s">
        <v>32</v>
      </c>
    </row>
    <row r="69" spans="2:17" hidden="1" x14ac:dyDescent="0.25">
      <c r="B69" s="3" t="s">
        <v>33</v>
      </c>
    </row>
    <row r="70" spans="2:17" hidden="1" x14ac:dyDescent="0.25">
      <c r="B70" s="3" t="s">
        <v>34</v>
      </c>
    </row>
    <row r="72" spans="2:17" x14ac:dyDescent="0.25">
      <c r="B72" s="68" t="s">
        <v>37</v>
      </c>
      <c r="C72" s="68"/>
      <c r="D72" s="8"/>
      <c r="E72" s="7"/>
      <c r="F72" s="7"/>
      <c r="G72" s="7"/>
      <c r="H72" s="26"/>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CSTPS 8-9</v>
      </c>
      <c r="D76" s="11" t="s">
        <v>19</v>
      </c>
      <c r="E76" s="17">
        <f>K77*25%/3</f>
        <v>430791.66666666657</v>
      </c>
      <c r="F76" s="17">
        <f>K80*25%/3</f>
        <v>19133.333333333332</v>
      </c>
      <c r="G76" s="17">
        <f>$K$83/9</f>
        <v>50000</v>
      </c>
      <c r="H76" s="76" t="str">
        <f>H54</f>
        <v>WCL, MCL, SECL, SCCL, GP II, Washed, Imported</v>
      </c>
      <c r="I76" s="13"/>
      <c r="J76" s="57">
        <v>3.8380116829384683</v>
      </c>
      <c r="K76" s="15" t="s">
        <v>40</v>
      </c>
      <c r="L76" s="70" t="s">
        <v>44</v>
      </c>
      <c r="M76" s="70" t="s">
        <v>46</v>
      </c>
      <c r="N76" s="14"/>
      <c r="O76" s="14"/>
      <c r="P76" s="14"/>
      <c r="Q76" s="14"/>
    </row>
    <row r="77" spans="2:17" x14ac:dyDescent="0.25">
      <c r="B77" s="64"/>
      <c r="C77" s="61"/>
      <c r="D77" s="11" t="s">
        <v>20</v>
      </c>
      <c r="E77" s="17">
        <f>K77*25%/3</f>
        <v>430791.66666666657</v>
      </c>
      <c r="F77" s="17">
        <f>K80*25%/3</f>
        <v>19133.333333333332</v>
      </c>
      <c r="G77" s="17">
        <f t="shared" ref="G77:G87" si="3">$K$83/9</f>
        <v>50000</v>
      </c>
      <c r="H77" s="77"/>
      <c r="I77" s="13"/>
      <c r="J77" s="58"/>
      <c r="K77" s="19">
        <v>5169499.9999999991</v>
      </c>
      <c r="L77" s="71"/>
      <c r="M77" s="71"/>
      <c r="N77" s="14"/>
      <c r="O77" s="14"/>
      <c r="P77" s="14"/>
      <c r="Q77" s="14"/>
    </row>
    <row r="78" spans="2:17" x14ac:dyDescent="0.25">
      <c r="B78" s="64"/>
      <c r="C78" s="61"/>
      <c r="D78" s="11" t="s">
        <v>21</v>
      </c>
      <c r="E78" s="17">
        <f>K77*25%/3</f>
        <v>430791.66666666657</v>
      </c>
      <c r="F78" s="17">
        <f>K80*25%/3</f>
        <v>19133.333333333332</v>
      </c>
      <c r="G78" s="17">
        <f t="shared" si="3"/>
        <v>50000</v>
      </c>
      <c r="H78" s="77"/>
      <c r="I78" s="13"/>
      <c r="J78" s="58"/>
      <c r="K78" s="16"/>
      <c r="L78" s="71"/>
      <c r="M78" s="71"/>
      <c r="N78" s="14"/>
      <c r="O78" s="14"/>
      <c r="P78" s="14"/>
      <c r="Q78" s="14"/>
    </row>
    <row r="79" spans="2:17" x14ac:dyDescent="0.25">
      <c r="B79" s="64"/>
      <c r="C79" s="61"/>
      <c r="D79" s="11" t="s">
        <v>22</v>
      </c>
      <c r="E79" s="17">
        <f>K77*22%/3</f>
        <v>379096.66666666657</v>
      </c>
      <c r="F79" s="17">
        <f>K80*22%/3</f>
        <v>16837.333333333332</v>
      </c>
      <c r="G79" s="17"/>
      <c r="H79" s="77"/>
      <c r="I79" s="13"/>
      <c r="J79" s="58"/>
      <c r="K79" s="16" t="s">
        <v>41</v>
      </c>
      <c r="L79" s="71"/>
      <c r="M79" s="71"/>
      <c r="N79" s="14"/>
      <c r="O79" s="14"/>
      <c r="P79" s="14"/>
      <c r="Q79" s="14"/>
    </row>
    <row r="80" spans="2:17" x14ac:dyDescent="0.25">
      <c r="B80" s="64"/>
      <c r="C80" s="61"/>
      <c r="D80" s="11" t="s">
        <v>23</v>
      </c>
      <c r="E80" s="17">
        <f>K77*22%/3</f>
        <v>379096.66666666657</v>
      </c>
      <c r="F80" s="17">
        <f>K80*22%/3</f>
        <v>16837.333333333332</v>
      </c>
      <c r="G80" s="17"/>
      <c r="H80" s="77"/>
      <c r="I80" s="13"/>
      <c r="J80" s="58"/>
      <c r="K80" s="19">
        <v>229600</v>
      </c>
      <c r="L80" s="71"/>
      <c r="M80" s="71"/>
      <c r="N80" s="14"/>
      <c r="O80" s="14"/>
      <c r="P80" s="14"/>
      <c r="Q80" s="14"/>
    </row>
    <row r="81" spans="2:17" x14ac:dyDescent="0.25">
      <c r="B81" s="64"/>
      <c r="C81" s="61"/>
      <c r="D81" s="11" t="s">
        <v>24</v>
      </c>
      <c r="E81" s="17">
        <f>K77*22%/3</f>
        <v>379096.66666666657</v>
      </c>
      <c r="F81" s="17">
        <f>K80*22%/3</f>
        <v>16837.333333333332</v>
      </c>
      <c r="G81" s="17"/>
      <c r="H81" s="77"/>
      <c r="I81" s="13"/>
      <c r="J81" s="58"/>
      <c r="K81" s="16"/>
      <c r="L81" s="71"/>
      <c r="M81" s="71"/>
      <c r="N81" s="14"/>
      <c r="O81" s="14"/>
      <c r="P81" s="14"/>
      <c r="Q81" s="14"/>
    </row>
    <row r="82" spans="2:17" x14ac:dyDescent="0.25">
      <c r="B82" s="64"/>
      <c r="C82" s="61"/>
      <c r="D82" s="11" t="s">
        <v>25</v>
      </c>
      <c r="E82" s="17">
        <f>K77*25%/3</f>
        <v>430791.66666666657</v>
      </c>
      <c r="F82" s="17">
        <f>K80*25%/3</f>
        <v>19133.333333333332</v>
      </c>
      <c r="G82" s="17">
        <f t="shared" si="3"/>
        <v>50000</v>
      </c>
      <c r="H82" s="77"/>
      <c r="I82" s="13"/>
      <c r="J82" s="58"/>
      <c r="K82" s="16" t="s">
        <v>42</v>
      </c>
      <c r="L82" s="71"/>
      <c r="M82" s="71"/>
      <c r="N82" s="14"/>
      <c r="O82" s="14"/>
      <c r="P82" s="14"/>
      <c r="Q82" s="14"/>
    </row>
    <row r="83" spans="2:17" x14ac:dyDescent="0.25">
      <c r="B83" s="64"/>
      <c r="C83" s="61"/>
      <c r="D83" s="11" t="s">
        <v>26</v>
      </c>
      <c r="E83" s="17">
        <f>K77*25%/3</f>
        <v>430791.66666666657</v>
      </c>
      <c r="F83" s="17">
        <f>K80*25%/3</f>
        <v>19133.333333333332</v>
      </c>
      <c r="G83" s="17">
        <f t="shared" si="3"/>
        <v>50000</v>
      </c>
      <c r="H83" s="77"/>
      <c r="I83" s="13"/>
      <c r="J83" s="58"/>
      <c r="K83" s="19">
        <v>450000</v>
      </c>
      <c r="L83" s="71"/>
      <c r="M83" s="71"/>
      <c r="N83" s="14"/>
      <c r="O83" s="14"/>
      <c r="P83" s="14"/>
      <c r="Q83" s="14"/>
    </row>
    <row r="84" spans="2:17" x14ac:dyDescent="0.25">
      <c r="B84" s="64"/>
      <c r="C84" s="61"/>
      <c r="D84" s="11" t="s">
        <v>27</v>
      </c>
      <c r="E84" s="17">
        <f>K77*25%/3</f>
        <v>430791.66666666657</v>
      </c>
      <c r="F84" s="17">
        <f>K80*25%/3</f>
        <v>19133.333333333332</v>
      </c>
      <c r="G84" s="17">
        <f t="shared" si="3"/>
        <v>50000</v>
      </c>
      <c r="H84" s="77"/>
      <c r="I84" s="13"/>
      <c r="J84" s="58"/>
      <c r="K84" s="14"/>
      <c r="L84" s="71"/>
      <c r="M84" s="71"/>
      <c r="N84" s="14"/>
      <c r="O84" s="14"/>
      <c r="P84" s="14"/>
      <c r="Q84" s="14"/>
    </row>
    <row r="85" spans="2:17" x14ac:dyDescent="0.25">
      <c r="B85" s="64"/>
      <c r="C85" s="61"/>
      <c r="D85" s="11" t="s">
        <v>28</v>
      </c>
      <c r="E85" s="17">
        <f>K77*28%/3</f>
        <v>482486.66666666657</v>
      </c>
      <c r="F85" s="17">
        <f>K80*28%/3</f>
        <v>21429.333333333336</v>
      </c>
      <c r="G85" s="17">
        <f t="shared" si="3"/>
        <v>50000</v>
      </c>
      <c r="H85" s="77"/>
      <c r="I85" s="13"/>
      <c r="J85" s="58"/>
      <c r="K85" s="14"/>
      <c r="L85" s="71"/>
      <c r="M85" s="71"/>
      <c r="N85" s="14"/>
      <c r="O85" s="14"/>
      <c r="P85" s="14"/>
      <c r="Q85" s="14"/>
    </row>
    <row r="86" spans="2:17" x14ac:dyDescent="0.25">
      <c r="B86" s="64"/>
      <c r="C86" s="61"/>
      <c r="D86" s="11" t="s">
        <v>29</v>
      </c>
      <c r="E86" s="17">
        <f>K77*28%/3</f>
        <v>482486.66666666657</v>
      </c>
      <c r="F86" s="17">
        <f>K80*28%/3</f>
        <v>21429.333333333336</v>
      </c>
      <c r="G86" s="17">
        <f t="shared" si="3"/>
        <v>50000</v>
      </c>
      <c r="H86" s="77"/>
      <c r="I86" s="13"/>
      <c r="J86" s="58"/>
      <c r="K86" s="14"/>
      <c r="L86" s="71"/>
      <c r="M86" s="71"/>
      <c r="N86" s="14"/>
      <c r="O86" s="14"/>
      <c r="P86" s="14"/>
      <c r="Q86" s="14"/>
    </row>
    <row r="87" spans="2:17" x14ac:dyDescent="0.25">
      <c r="B87" s="65"/>
      <c r="C87" s="62"/>
      <c r="D87" s="11" t="s">
        <v>30</v>
      </c>
      <c r="E87" s="17">
        <f>K77*28%/3</f>
        <v>482486.66666666657</v>
      </c>
      <c r="F87" s="17">
        <f>K80*28%/3</f>
        <v>21429.333333333336</v>
      </c>
      <c r="G87" s="17">
        <f t="shared" si="3"/>
        <v>50000</v>
      </c>
      <c r="H87" s="78"/>
      <c r="I87" s="13"/>
      <c r="J87" s="59"/>
      <c r="K87" s="14"/>
      <c r="L87" s="72"/>
      <c r="M87" s="72"/>
      <c r="N87" s="14"/>
      <c r="O87" s="14"/>
      <c r="P87" s="14"/>
      <c r="Q87" s="14"/>
    </row>
    <row r="89" spans="2:17" hidden="1" x14ac:dyDescent="0.25">
      <c r="B89" s="3" t="s">
        <v>31</v>
      </c>
    </row>
    <row r="90" spans="2:17" hidden="1" x14ac:dyDescent="0.25">
      <c r="B90" s="3" t="s">
        <v>32</v>
      </c>
    </row>
    <row r="91" spans="2:17" hidden="1" x14ac:dyDescent="0.25">
      <c r="B91" s="3" t="s">
        <v>33</v>
      </c>
    </row>
    <row r="92" spans="2:17" hidden="1" x14ac:dyDescent="0.25">
      <c r="B92" s="3" t="s">
        <v>34</v>
      </c>
    </row>
    <row r="94" spans="2:17" x14ac:dyDescent="0.25">
      <c r="B94" s="68" t="s">
        <v>38</v>
      </c>
      <c r="C94" s="68"/>
      <c r="D94" s="8"/>
      <c r="E94" s="7"/>
      <c r="F94" s="7"/>
      <c r="G94" s="7"/>
      <c r="H94" s="26"/>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CSTPS 8-9</v>
      </c>
      <c r="D98" s="11" t="s">
        <v>19</v>
      </c>
      <c r="E98" s="17">
        <f>K99*25%/3</f>
        <v>432791.66666666669</v>
      </c>
      <c r="F98" s="17">
        <f>K102*25%/3</f>
        <v>75791.666666666672</v>
      </c>
      <c r="G98" s="17">
        <f>$K$105/9</f>
        <v>50000</v>
      </c>
      <c r="H98" s="76" t="str">
        <f>H76</f>
        <v>WCL, MCL, SECL, SCCL, GP II, Washed, Imported</v>
      </c>
      <c r="I98" s="13"/>
      <c r="J98" s="57">
        <v>3.9100161150394941</v>
      </c>
      <c r="K98" s="15" t="s">
        <v>40</v>
      </c>
      <c r="L98" s="70" t="s">
        <v>44</v>
      </c>
      <c r="M98" s="70" t="s">
        <v>46</v>
      </c>
      <c r="N98" s="14"/>
      <c r="O98" s="14"/>
      <c r="P98" s="14"/>
      <c r="Q98" s="14"/>
    </row>
    <row r="99" spans="2:17" x14ac:dyDescent="0.25">
      <c r="B99" s="64"/>
      <c r="C99" s="61"/>
      <c r="D99" s="11" t="s">
        <v>20</v>
      </c>
      <c r="E99" s="17">
        <f>K99*25%/3</f>
        <v>432791.66666666669</v>
      </c>
      <c r="F99" s="17">
        <f>K102*25%/3</f>
        <v>75791.666666666672</v>
      </c>
      <c r="G99" s="17">
        <f t="shared" ref="G99:G109" si="4">$K$105/9</f>
        <v>50000</v>
      </c>
      <c r="H99" s="77"/>
      <c r="I99" s="13"/>
      <c r="J99" s="58"/>
      <c r="K99" s="19">
        <v>5193500</v>
      </c>
      <c r="L99" s="71"/>
      <c r="M99" s="71"/>
      <c r="N99" s="14"/>
      <c r="O99" s="14"/>
      <c r="P99" s="14"/>
      <c r="Q99" s="14"/>
    </row>
    <row r="100" spans="2:17" x14ac:dyDescent="0.25">
      <c r="B100" s="64"/>
      <c r="C100" s="61"/>
      <c r="D100" s="11" t="s">
        <v>21</v>
      </c>
      <c r="E100" s="17">
        <f>K99*25%/3</f>
        <v>432791.66666666669</v>
      </c>
      <c r="F100" s="17">
        <f>K102*25%/3</f>
        <v>75791.666666666672</v>
      </c>
      <c r="G100" s="17">
        <f t="shared" si="4"/>
        <v>50000</v>
      </c>
      <c r="H100" s="77"/>
      <c r="I100" s="13"/>
      <c r="J100" s="58"/>
      <c r="K100" s="16"/>
      <c r="L100" s="71"/>
      <c r="M100" s="71"/>
      <c r="N100" s="14"/>
      <c r="O100" s="14"/>
      <c r="P100" s="14"/>
      <c r="Q100" s="14"/>
    </row>
    <row r="101" spans="2:17" x14ac:dyDescent="0.25">
      <c r="B101" s="64"/>
      <c r="C101" s="61"/>
      <c r="D101" s="11" t="s">
        <v>22</v>
      </c>
      <c r="E101" s="17">
        <f>K99*22%/3</f>
        <v>380856.66666666669</v>
      </c>
      <c r="F101" s="17">
        <f>K102*22%/3</f>
        <v>66696.666666666672</v>
      </c>
      <c r="G101" s="17"/>
      <c r="H101" s="77"/>
      <c r="I101" s="13"/>
      <c r="J101" s="58"/>
      <c r="K101" s="16" t="s">
        <v>41</v>
      </c>
      <c r="L101" s="71"/>
      <c r="M101" s="71"/>
      <c r="N101" s="14"/>
      <c r="O101" s="14"/>
      <c r="P101" s="14"/>
      <c r="Q101" s="14"/>
    </row>
    <row r="102" spans="2:17" x14ac:dyDescent="0.25">
      <c r="B102" s="64"/>
      <c r="C102" s="61"/>
      <c r="D102" s="11" t="s">
        <v>23</v>
      </c>
      <c r="E102" s="17">
        <f>K99*22%/3</f>
        <v>380856.66666666669</v>
      </c>
      <c r="F102" s="17">
        <f>K102*22%/3</f>
        <v>66696.666666666672</v>
      </c>
      <c r="G102" s="17"/>
      <c r="H102" s="77"/>
      <c r="I102" s="13"/>
      <c r="J102" s="58"/>
      <c r="K102" s="19">
        <v>909500</v>
      </c>
      <c r="L102" s="71"/>
      <c r="M102" s="71"/>
      <c r="N102" s="14"/>
      <c r="O102" s="14"/>
      <c r="P102" s="14"/>
      <c r="Q102" s="14"/>
    </row>
    <row r="103" spans="2:17" x14ac:dyDescent="0.25">
      <c r="B103" s="64"/>
      <c r="C103" s="61"/>
      <c r="D103" s="11" t="s">
        <v>24</v>
      </c>
      <c r="E103" s="17">
        <f>K99*22%/3</f>
        <v>380856.66666666669</v>
      </c>
      <c r="F103" s="17">
        <f>K102*22%/3</f>
        <v>66696.666666666672</v>
      </c>
      <c r="G103" s="17"/>
      <c r="H103" s="77"/>
      <c r="I103" s="13"/>
      <c r="J103" s="58"/>
      <c r="K103" s="16"/>
      <c r="L103" s="71"/>
      <c r="M103" s="71"/>
      <c r="N103" s="14"/>
      <c r="O103" s="14"/>
      <c r="P103" s="14"/>
      <c r="Q103" s="14"/>
    </row>
    <row r="104" spans="2:17" x14ac:dyDescent="0.25">
      <c r="B104" s="64"/>
      <c r="C104" s="61"/>
      <c r="D104" s="11" t="s">
        <v>25</v>
      </c>
      <c r="E104" s="17">
        <f>K99*25%/3</f>
        <v>432791.66666666669</v>
      </c>
      <c r="F104" s="17">
        <f>K102*25%/3</f>
        <v>75791.666666666672</v>
      </c>
      <c r="G104" s="17">
        <f t="shared" si="4"/>
        <v>50000</v>
      </c>
      <c r="H104" s="77"/>
      <c r="I104" s="13"/>
      <c r="J104" s="58"/>
      <c r="K104" s="16" t="s">
        <v>42</v>
      </c>
      <c r="L104" s="71"/>
      <c r="M104" s="71"/>
      <c r="N104" s="14"/>
      <c r="O104" s="14"/>
      <c r="P104" s="14"/>
      <c r="Q104" s="14"/>
    </row>
    <row r="105" spans="2:17" x14ac:dyDescent="0.25">
      <c r="B105" s="64"/>
      <c r="C105" s="61"/>
      <c r="D105" s="11" t="s">
        <v>26</v>
      </c>
      <c r="E105" s="17">
        <f>K99*25%/3</f>
        <v>432791.66666666669</v>
      </c>
      <c r="F105" s="17">
        <f>K102*25%/3</f>
        <v>75791.666666666672</v>
      </c>
      <c r="G105" s="17">
        <f t="shared" si="4"/>
        <v>50000</v>
      </c>
      <c r="H105" s="77"/>
      <c r="I105" s="13"/>
      <c r="J105" s="58"/>
      <c r="K105" s="19">
        <v>450000</v>
      </c>
      <c r="L105" s="71"/>
      <c r="M105" s="71"/>
      <c r="N105" s="14"/>
      <c r="O105" s="14"/>
      <c r="P105" s="14"/>
      <c r="Q105" s="14"/>
    </row>
    <row r="106" spans="2:17" x14ac:dyDescent="0.25">
      <c r="B106" s="64"/>
      <c r="C106" s="61"/>
      <c r="D106" s="11" t="s">
        <v>27</v>
      </c>
      <c r="E106" s="17">
        <f>K99*25%/3</f>
        <v>432791.66666666669</v>
      </c>
      <c r="F106" s="17">
        <f>K102*25%/3</f>
        <v>75791.666666666672</v>
      </c>
      <c r="G106" s="17">
        <f t="shared" si="4"/>
        <v>50000</v>
      </c>
      <c r="H106" s="77"/>
      <c r="I106" s="13"/>
      <c r="J106" s="58"/>
      <c r="K106" s="14"/>
      <c r="L106" s="71"/>
      <c r="M106" s="71"/>
      <c r="N106" s="14"/>
      <c r="O106" s="14"/>
      <c r="P106" s="14"/>
      <c r="Q106" s="14"/>
    </row>
    <row r="107" spans="2:17" x14ac:dyDescent="0.25">
      <c r="B107" s="64"/>
      <c r="C107" s="61"/>
      <c r="D107" s="11" t="s">
        <v>28</v>
      </c>
      <c r="E107" s="17">
        <f>K99*28%/3</f>
        <v>484726.66666666674</v>
      </c>
      <c r="F107" s="17">
        <f>K102*28%/3</f>
        <v>84886.666666666672</v>
      </c>
      <c r="G107" s="17">
        <f t="shared" si="4"/>
        <v>50000</v>
      </c>
      <c r="H107" s="77"/>
      <c r="I107" s="13"/>
      <c r="J107" s="58"/>
      <c r="K107" s="14"/>
      <c r="L107" s="71"/>
      <c r="M107" s="71"/>
      <c r="N107" s="14"/>
      <c r="O107" s="14"/>
      <c r="P107" s="14"/>
      <c r="Q107" s="14"/>
    </row>
    <row r="108" spans="2:17" x14ac:dyDescent="0.25">
      <c r="B108" s="64"/>
      <c r="C108" s="61"/>
      <c r="D108" s="11" t="s">
        <v>29</v>
      </c>
      <c r="E108" s="17">
        <f>K99*28%/3</f>
        <v>484726.66666666674</v>
      </c>
      <c r="F108" s="17">
        <f>K102*28%/3</f>
        <v>84886.666666666672</v>
      </c>
      <c r="G108" s="17">
        <f t="shared" si="4"/>
        <v>50000</v>
      </c>
      <c r="H108" s="77"/>
      <c r="I108" s="13"/>
      <c r="J108" s="58"/>
      <c r="K108" s="14"/>
      <c r="L108" s="71"/>
      <c r="M108" s="71"/>
      <c r="N108" s="14"/>
      <c r="O108" s="14"/>
      <c r="P108" s="14"/>
      <c r="Q108" s="14"/>
    </row>
    <row r="109" spans="2:17" x14ac:dyDescent="0.25">
      <c r="B109" s="65"/>
      <c r="C109" s="62"/>
      <c r="D109" s="11" t="s">
        <v>30</v>
      </c>
      <c r="E109" s="17">
        <f>K99*28%/3</f>
        <v>484726.66666666674</v>
      </c>
      <c r="F109" s="17">
        <f>K102*28%/3</f>
        <v>84886.666666666672</v>
      </c>
      <c r="G109" s="17">
        <f t="shared" si="4"/>
        <v>50000</v>
      </c>
      <c r="H109" s="78"/>
      <c r="I109" s="13"/>
      <c r="J109" s="59"/>
      <c r="K109" s="14"/>
      <c r="L109" s="72"/>
      <c r="M109" s="72"/>
      <c r="N109" s="14"/>
      <c r="O109" s="14"/>
      <c r="P109" s="14"/>
      <c r="Q109" s="14"/>
    </row>
    <row r="111" spans="2:17" hidden="1" x14ac:dyDescent="0.25">
      <c r="B111" s="3" t="s">
        <v>31</v>
      </c>
    </row>
    <row r="112" spans="2:17" hidden="1" x14ac:dyDescent="0.25">
      <c r="B112" s="3" t="s">
        <v>32</v>
      </c>
    </row>
    <row r="113" spans="2:17" hidden="1" x14ac:dyDescent="0.25">
      <c r="B113" s="3" t="s">
        <v>33</v>
      </c>
    </row>
    <row r="114" spans="2:17" hidden="1" x14ac:dyDescent="0.25">
      <c r="B114" s="3" t="s">
        <v>34</v>
      </c>
    </row>
    <row r="116" spans="2:17" ht="49.8" customHeight="1" x14ac:dyDescent="0.25">
      <c r="B116" s="56" t="s">
        <v>59</v>
      </c>
      <c r="C116" s="56"/>
      <c r="D116" s="56"/>
      <c r="E116" s="56"/>
      <c r="F116" s="56"/>
      <c r="G116" s="56"/>
      <c r="H116" s="56"/>
      <c r="I116" s="56"/>
      <c r="J116" s="56"/>
      <c r="K116" s="56"/>
      <c r="L116" s="56"/>
      <c r="M116" s="56"/>
      <c r="N116" s="56"/>
      <c r="O116" s="56"/>
      <c r="P116" s="56"/>
      <c r="Q116" s="56"/>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topLeftCell="A31" zoomScale="78" zoomScaleNormal="78" workbookViewId="0">
      <selection activeCell="J32" sqref="J32:J43"/>
    </sheetView>
  </sheetViews>
  <sheetFormatPr defaultColWidth="9.109375" defaultRowHeight="13.8" x14ac:dyDescent="0.25"/>
  <cols>
    <col min="1" max="1" width="9.109375" style="3"/>
    <col min="2" max="2" width="5.88671875" style="3" customWidth="1"/>
    <col min="3" max="3" width="13.21875" style="3" customWidth="1"/>
    <col min="4" max="4" width="8.6640625" style="3" customWidth="1"/>
    <col min="5" max="5" width="16" style="3" customWidth="1"/>
    <col min="6" max="6" width="14" style="3" customWidth="1"/>
    <col min="7" max="7" width="16.77734375" style="3" customWidth="1"/>
    <col min="8" max="8" width="13.6640625" style="27" bestFit="1" customWidth="1"/>
    <col min="9" max="9" width="12.33203125" style="3" customWidth="1"/>
    <col min="10" max="10" width="10.77734375" style="3" customWidth="1"/>
    <col min="11" max="11" width="11.88671875" style="3" customWidth="1"/>
    <col min="12" max="12" width="31.77734375" style="3" customWidth="1"/>
    <col min="13" max="13" width="25.77734375" style="3" customWidth="1"/>
    <col min="14" max="14" width="14.6640625" style="3" customWidth="1"/>
    <col min="15" max="15" width="14.33203125" style="3" customWidth="1"/>
    <col min="16" max="16" width="16.21875" style="3" customWidth="1"/>
    <col min="17" max="17" width="17.109375" style="3" customWidth="1"/>
    <col min="18" max="16384" width="9.109375" style="3"/>
  </cols>
  <sheetData>
    <row r="2" spans="2:18" x14ac:dyDescent="0.25">
      <c r="B2" s="1" t="s">
        <v>50</v>
      </c>
      <c r="C2" s="2"/>
      <c r="D2" s="2"/>
      <c r="E2" s="2"/>
      <c r="F2" s="2"/>
      <c r="G2" s="2"/>
      <c r="H2" s="23"/>
      <c r="I2" s="2"/>
      <c r="J2" s="2"/>
      <c r="K2" s="2"/>
      <c r="L2" s="2"/>
      <c r="M2" s="2"/>
      <c r="N2" s="2"/>
    </row>
    <row r="3" spans="2:18" x14ac:dyDescent="0.25">
      <c r="B3" s="4" t="s">
        <v>0</v>
      </c>
      <c r="C3" s="5"/>
      <c r="D3" s="5"/>
      <c r="E3" s="5"/>
      <c r="F3" s="5"/>
      <c r="G3" s="5"/>
      <c r="H3" s="24"/>
      <c r="I3" s="5"/>
      <c r="J3" s="5"/>
      <c r="K3" s="5"/>
      <c r="L3" s="5"/>
      <c r="M3" s="5"/>
      <c r="N3" s="2"/>
    </row>
    <row r="4" spans="2:18" x14ac:dyDescent="0.25">
      <c r="B4" s="4" t="s">
        <v>1</v>
      </c>
      <c r="C4" s="6"/>
      <c r="D4" s="6"/>
      <c r="E4" s="6"/>
      <c r="F4" s="6"/>
      <c r="G4" s="6"/>
      <c r="H4" s="25"/>
      <c r="I4" s="6"/>
      <c r="J4" s="6"/>
      <c r="K4" s="6"/>
      <c r="L4" s="6"/>
      <c r="M4" s="6"/>
      <c r="N4" s="6"/>
    </row>
    <row r="5" spans="2:18" x14ac:dyDescent="0.25">
      <c r="B5" s="7"/>
      <c r="C5" s="7"/>
      <c r="D5" s="7"/>
      <c r="E5" s="7"/>
      <c r="F5" s="7"/>
      <c r="G5" s="7"/>
      <c r="H5" s="26"/>
      <c r="I5" s="7"/>
      <c r="J5" s="7"/>
      <c r="K5" s="7"/>
      <c r="L5" s="7"/>
      <c r="M5" s="7"/>
      <c r="N5" s="7"/>
    </row>
    <row r="6" spans="2:18" x14ac:dyDescent="0.25">
      <c r="B6" s="68" t="s">
        <v>2</v>
      </c>
      <c r="C6" s="68"/>
      <c r="D6" s="8"/>
      <c r="E6" s="7"/>
      <c r="F6" s="7"/>
      <c r="G6" s="7"/>
      <c r="H6" s="26"/>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68</v>
      </c>
      <c r="D10" s="11" t="s">
        <v>19</v>
      </c>
      <c r="E10" s="17">
        <f>K11*25%/3</f>
        <v>332732.33830845769</v>
      </c>
      <c r="F10" s="17">
        <f>K14*25%/3</f>
        <v>66833.333333333328</v>
      </c>
      <c r="G10" s="17">
        <f>$K$17/9</f>
        <v>27777.777777777777</v>
      </c>
      <c r="H10" s="76" t="s">
        <v>61</v>
      </c>
      <c r="I10" s="13"/>
      <c r="J10" s="57">
        <v>3.8619264797678827</v>
      </c>
      <c r="K10" s="15" t="s">
        <v>40</v>
      </c>
      <c r="L10" s="70" t="s">
        <v>44</v>
      </c>
      <c r="M10" s="70" t="s">
        <v>46</v>
      </c>
      <c r="N10" s="14"/>
      <c r="O10" s="14"/>
      <c r="P10" s="14"/>
      <c r="Q10" s="14"/>
    </row>
    <row r="11" spans="2:18" x14ac:dyDescent="0.25">
      <c r="B11" s="64"/>
      <c r="C11" s="61"/>
      <c r="D11" s="11" t="s">
        <v>20</v>
      </c>
      <c r="E11" s="17">
        <f>K11*25%/3</f>
        <v>332732.33830845769</v>
      </c>
      <c r="F11" s="17">
        <f>K14*25%/3</f>
        <v>66833.333333333328</v>
      </c>
      <c r="G11" s="17">
        <f t="shared" ref="G11:G21" si="0">$K$17/9</f>
        <v>27777.777777777777</v>
      </c>
      <c r="H11" s="77"/>
      <c r="I11" s="13"/>
      <c r="J11" s="58"/>
      <c r="K11" s="19">
        <v>3992788.0597014925</v>
      </c>
      <c r="L11" s="71"/>
      <c r="M11" s="71"/>
      <c r="N11" s="14"/>
      <c r="O11" s="14"/>
      <c r="P11" s="14"/>
      <c r="Q11" s="14"/>
    </row>
    <row r="12" spans="2:18" x14ac:dyDescent="0.25">
      <c r="B12" s="64"/>
      <c r="C12" s="61"/>
      <c r="D12" s="11" t="s">
        <v>21</v>
      </c>
      <c r="E12" s="17">
        <f>K11*25%/3</f>
        <v>332732.33830845769</v>
      </c>
      <c r="F12" s="17">
        <f>K14*25%/3</f>
        <v>66833.333333333328</v>
      </c>
      <c r="G12" s="17">
        <f t="shared" si="0"/>
        <v>27777.777777777777</v>
      </c>
      <c r="H12" s="77"/>
      <c r="I12" s="13"/>
      <c r="J12" s="58"/>
      <c r="K12" s="16"/>
      <c r="L12" s="71"/>
      <c r="M12" s="71"/>
      <c r="N12" s="14"/>
      <c r="O12" s="14"/>
      <c r="P12" s="14"/>
      <c r="Q12" s="14"/>
    </row>
    <row r="13" spans="2:18" x14ac:dyDescent="0.25">
      <c r="B13" s="64"/>
      <c r="C13" s="61"/>
      <c r="D13" s="11" t="s">
        <v>22</v>
      </c>
      <c r="E13" s="17">
        <f>K11*22%/3</f>
        <v>292804.45771144278</v>
      </c>
      <c r="F13" s="17">
        <f>K14*22%/3</f>
        <v>58813.333333333336</v>
      </c>
      <c r="G13" s="17"/>
      <c r="H13" s="77"/>
      <c r="I13" s="13"/>
      <c r="J13" s="58"/>
      <c r="K13" s="16" t="s">
        <v>41</v>
      </c>
      <c r="L13" s="71"/>
      <c r="M13" s="71"/>
      <c r="N13" s="14"/>
      <c r="O13" s="14"/>
      <c r="P13" s="14"/>
      <c r="Q13" s="14"/>
    </row>
    <row r="14" spans="2:18" x14ac:dyDescent="0.25">
      <c r="B14" s="64"/>
      <c r="C14" s="61"/>
      <c r="D14" s="11" t="s">
        <v>23</v>
      </c>
      <c r="E14" s="17">
        <f>K11*22%/3</f>
        <v>292804.45771144278</v>
      </c>
      <c r="F14" s="17">
        <f>K14*22%/3</f>
        <v>58813.333333333336</v>
      </c>
      <c r="G14" s="17"/>
      <c r="H14" s="77"/>
      <c r="I14" s="13"/>
      <c r="J14" s="58"/>
      <c r="K14" s="19">
        <v>802000</v>
      </c>
      <c r="L14" s="71"/>
      <c r="M14" s="71"/>
      <c r="N14" s="14"/>
      <c r="O14" s="14"/>
      <c r="P14" s="14"/>
      <c r="Q14" s="14"/>
    </row>
    <row r="15" spans="2:18" x14ac:dyDescent="0.25">
      <c r="B15" s="64"/>
      <c r="C15" s="61"/>
      <c r="D15" s="11" t="s">
        <v>24</v>
      </c>
      <c r="E15" s="17">
        <f>K11*22%/3</f>
        <v>292804.45771144278</v>
      </c>
      <c r="F15" s="17">
        <f>K14*22%/3</f>
        <v>58813.333333333336</v>
      </c>
      <c r="G15" s="17"/>
      <c r="H15" s="77"/>
      <c r="I15" s="12"/>
      <c r="J15" s="58"/>
      <c r="K15" s="16"/>
      <c r="L15" s="71"/>
      <c r="M15" s="71"/>
      <c r="N15" s="14"/>
      <c r="O15" s="14"/>
      <c r="P15" s="14"/>
      <c r="Q15" s="14"/>
      <c r="R15" s="14"/>
    </row>
    <row r="16" spans="2:18" x14ac:dyDescent="0.25">
      <c r="B16" s="64"/>
      <c r="C16" s="61"/>
      <c r="D16" s="11" t="s">
        <v>25</v>
      </c>
      <c r="E16" s="17">
        <f>K11*25%/3</f>
        <v>332732.33830845769</v>
      </c>
      <c r="F16" s="17">
        <f>K14*25%/3</f>
        <v>66833.333333333328</v>
      </c>
      <c r="G16" s="17">
        <f t="shared" si="0"/>
        <v>27777.777777777777</v>
      </c>
      <c r="H16" s="77"/>
      <c r="I16" s="13"/>
      <c r="J16" s="58"/>
      <c r="K16" s="16" t="s">
        <v>42</v>
      </c>
      <c r="L16" s="71"/>
      <c r="M16" s="71"/>
      <c r="N16" s="14"/>
      <c r="O16" s="14"/>
      <c r="P16" s="14"/>
      <c r="Q16" s="14"/>
    </row>
    <row r="17" spans="2:17" x14ac:dyDescent="0.25">
      <c r="B17" s="64"/>
      <c r="C17" s="61"/>
      <c r="D17" s="11" t="s">
        <v>26</v>
      </c>
      <c r="E17" s="17">
        <f>K11*25%/3</f>
        <v>332732.33830845769</v>
      </c>
      <c r="F17" s="17">
        <f>K14*25%/3</f>
        <v>66833.333333333328</v>
      </c>
      <c r="G17" s="17">
        <f t="shared" si="0"/>
        <v>27777.777777777777</v>
      </c>
      <c r="H17" s="77"/>
      <c r="I17" s="13"/>
      <c r="J17" s="58"/>
      <c r="K17" s="19">
        <v>250000</v>
      </c>
      <c r="L17" s="71"/>
      <c r="M17" s="71"/>
      <c r="N17" s="14"/>
      <c r="O17" s="14"/>
      <c r="P17" s="14"/>
      <c r="Q17" s="14"/>
    </row>
    <row r="18" spans="2:17" x14ac:dyDescent="0.25">
      <c r="B18" s="64"/>
      <c r="C18" s="61"/>
      <c r="D18" s="11" t="s">
        <v>27</v>
      </c>
      <c r="E18" s="17">
        <f>K11*25%/3</f>
        <v>332732.33830845769</v>
      </c>
      <c r="F18" s="17">
        <f>K14*25%/3</f>
        <v>66833.333333333328</v>
      </c>
      <c r="G18" s="17">
        <f t="shared" si="0"/>
        <v>27777.777777777777</v>
      </c>
      <c r="H18" s="77"/>
      <c r="I18" s="13"/>
      <c r="J18" s="58"/>
      <c r="K18" s="14"/>
      <c r="L18" s="71"/>
      <c r="M18" s="71"/>
      <c r="N18" s="14"/>
      <c r="O18" s="14"/>
      <c r="P18" s="14"/>
      <c r="Q18" s="14"/>
    </row>
    <row r="19" spans="2:17" x14ac:dyDescent="0.25">
      <c r="B19" s="64"/>
      <c r="C19" s="61"/>
      <c r="D19" s="11" t="s">
        <v>28</v>
      </c>
      <c r="E19" s="17">
        <f>K11*28%/3</f>
        <v>372660.21890547266</v>
      </c>
      <c r="F19" s="17">
        <f>K14*28%/3</f>
        <v>74853.333333333343</v>
      </c>
      <c r="G19" s="17">
        <f t="shared" si="0"/>
        <v>27777.777777777777</v>
      </c>
      <c r="H19" s="77"/>
      <c r="I19" s="13"/>
      <c r="J19" s="58"/>
      <c r="K19" s="14"/>
      <c r="L19" s="71"/>
      <c r="M19" s="71"/>
      <c r="N19" s="14"/>
      <c r="O19" s="14"/>
      <c r="P19" s="14"/>
      <c r="Q19" s="14"/>
    </row>
    <row r="20" spans="2:17" x14ac:dyDescent="0.25">
      <c r="B20" s="64"/>
      <c r="C20" s="61"/>
      <c r="D20" s="11" t="s">
        <v>29</v>
      </c>
      <c r="E20" s="17">
        <f>K11*28%/3</f>
        <v>372660.21890547266</v>
      </c>
      <c r="F20" s="17">
        <f>K14*28%/3</f>
        <v>74853.333333333343</v>
      </c>
      <c r="G20" s="17">
        <f t="shared" si="0"/>
        <v>27777.777777777777</v>
      </c>
      <c r="H20" s="77"/>
      <c r="I20" s="13"/>
      <c r="J20" s="58"/>
      <c r="K20" s="14"/>
      <c r="L20" s="71"/>
      <c r="M20" s="71"/>
      <c r="N20" s="14"/>
      <c r="O20" s="14"/>
      <c r="P20" s="14"/>
      <c r="Q20" s="14"/>
    </row>
    <row r="21" spans="2:17" x14ac:dyDescent="0.25">
      <c r="B21" s="65"/>
      <c r="C21" s="62"/>
      <c r="D21" s="11" t="s">
        <v>30</v>
      </c>
      <c r="E21" s="17">
        <f>K11*28%/3</f>
        <v>372660.21890547266</v>
      </c>
      <c r="F21" s="17">
        <f>K14*28%/3</f>
        <v>74853.333333333343</v>
      </c>
      <c r="G21" s="17">
        <f t="shared" si="0"/>
        <v>27777.777777777777</v>
      </c>
      <c r="H21" s="78"/>
      <c r="I21" s="13"/>
      <c r="J21" s="59"/>
      <c r="K21" s="14"/>
      <c r="L21" s="72"/>
      <c r="M21" s="72"/>
      <c r="N21" s="14"/>
      <c r="O21" s="14"/>
      <c r="P21" s="14"/>
      <c r="Q21" s="14"/>
    </row>
    <row r="23" spans="2:17" x14ac:dyDescent="0.25">
      <c r="B23" s="3" t="s">
        <v>31</v>
      </c>
    </row>
    <row r="24" spans="2:17" x14ac:dyDescent="0.25">
      <c r="B24" s="3" t="s">
        <v>32</v>
      </c>
    </row>
    <row r="25" spans="2:17" x14ac:dyDescent="0.25">
      <c r="B25" s="3" t="s">
        <v>33</v>
      </c>
    </row>
    <row r="26" spans="2:17" x14ac:dyDescent="0.25">
      <c r="B26" s="3" t="s">
        <v>34</v>
      </c>
    </row>
    <row r="28" spans="2:17" x14ac:dyDescent="0.25">
      <c r="B28" s="68" t="s">
        <v>35</v>
      </c>
      <c r="C28" s="68"/>
      <c r="D28" s="8"/>
      <c r="E28" s="7"/>
      <c r="F28" s="7"/>
      <c r="G28" s="7"/>
      <c r="H28" s="26"/>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Kpkd 1-4</v>
      </c>
      <c r="D32" s="11" t="s">
        <v>19</v>
      </c>
      <c r="E32" s="17">
        <f>K33*25%/3</f>
        <v>332732.33830845769</v>
      </c>
      <c r="F32" s="17">
        <f>K36*25%/3</f>
        <v>66833.333333333328</v>
      </c>
      <c r="G32" s="17">
        <f>$K$39/9</f>
        <v>50000</v>
      </c>
      <c r="H32" s="76" t="str">
        <f>H10</f>
        <v>WCL, MCL, SECL, Washed, Imported</v>
      </c>
      <c r="I32" s="13"/>
      <c r="J32" s="57">
        <v>4.0550228037562777</v>
      </c>
      <c r="K32" s="15" t="s">
        <v>40</v>
      </c>
      <c r="L32" s="70" t="s">
        <v>44</v>
      </c>
      <c r="M32" s="70" t="s">
        <v>46</v>
      </c>
      <c r="N32" s="14"/>
      <c r="O32" s="14"/>
      <c r="P32" s="14"/>
      <c r="Q32" s="14"/>
    </row>
    <row r="33" spans="2:17" x14ac:dyDescent="0.25">
      <c r="B33" s="64"/>
      <c r="C33" s="61"/>
      <c r="D33" s="11" t="s">
        <v>20</v>
      </c>
      <c r="E33" s="17">
        <f>K33*25%/3</f>
        <v>332732.33830845769</v>
      </c>
      <c r="F33" s="17">
        <f>K36*25%/3</f>
        <v>66833.333333333328</v>
      </c>
      <c r="G33" s="17">
        <f t="shared" ref="G33:G43" si="1">$K$39/9</f>
        <v>50000</v>
      </c>
      <c r="H33" s="77"/>
      <c r="I33" s="13"/>
      <c r="J33" s="58"/>
      <c r="K33" s="19">
        <v>3992788.0597014925</v>
      </c>
      <c r="L33" s="71"/>
      <c r="M33" s="71"/>
      <c r="N33" s="14"/>
      <c r="O33" s="14"/>
      <c r="P33" s="14"/>
      <c r="Q33" s="14"/>
    </row>
    <row r="34" spans="2:17" x14ac:dyDescent="0.25">
      <c r="B34" s="64"/>
      <c r="C34" s="61"/>
      <c r="D34" s="11" t="s">
        <v>21</v>
      </c>
      <c r="E34" s="17">
        <f>K33*25%/3</f>
        <v>332732.33830845769</v>
      </c>
      <c r="F34" s="17">
        <f>K36*25%/3</f>
        <v>66833.333333333328</v>
      </c>
      <c r="G34" s="17">
        <f t="shared" si="1"/>
        <v>50000</v>
      </c>
      <c r="H34" s="77"/>
      <c r="I34" s="13"/>
      <c r="J34" s="58"/>
      <c r="K34" s="16"/>
      <c r="L34" s="71"/>
      <c r="M34" s="71"/>
      <c r="N34" s="14"/>
      <c r="O34" s="14"/>
      <c r="P34" s="14"/>
      <c r="Q34" s="14"/>
    </row>
    <row r="35" spans="2:17" x14ac:dyDescent="0.25">
      <c r="B35" s="64"/>
      <c r="C35" s="61"/>
      <c r="D35" s="11" t="s">
        <v>22</v>
      </c>
      <c r="E35" s="17">
        <f>K33*22%/3</f>
        <v>292804.45771144278</v>
      </c>
      <c r="F35" s="17">
        <f>K36*22%/3</f>
        <v>58813.333333333336</v>
      </c>
      <c r="G35" s="17"/>
      <c r="H35" s="77"/>
      <c r="I35" s="13"/>
      <c r="J35" s="58"/>
      <c r="K35" s="16" t="s">
        <v>41</v>
      </c>
      <c r="L35" s="71"/>
      <c r="M35" s="71"/>
      <c r="N35" s="14"/>
      <c r="O35" s="14"/>
      <c r="P35" s="14"/>
      <c r="Q35" s="14"/>
    </row>
    <row r="36" spans="2:17" x14ac:dyDescent="0.25">
      <c r="B36" s="64"/>
      <c r="C36" s="61"/>
      <c r="D36" s="11" t="s">
        <v>23</v>
      </c>
      <c r="E36" s="17">
        <f>K33*22%/3</f>
        <v>292804.45771144278</v>
      </c>
      <c r="F36" s="17">
        <f>K36*22%/3</f>
        <v>58813.333333333336</v>
      </c>
      <c r="G36" s="17"/>
      <c r="H36" s="77"/>
      <c r="I36" s="13"/>
      <c r="J36" s="58"/>
      <c r="K36" s="19">
        <v>802000</v>
      </c>
      <c r="L36" s="71"/>
      <c r="M36" s="71"/>
      <c r="N36" s="14"/>
      <c r="O36" s="14"/>
      <c r="P36" s="14"/>
      <c r="Q36" s="14"/>
    </row>
    <row r="37" spans="2:17" x14ac:dyDescent="0.25">
      <c r="B37" s="64"/>
      <c r="C37" s="61"/>
      <c r="D37" s="11" t="s">
        <v>24</v>
      </c>
      <c r="E37" s="17">
        <f>K33*22%/3</f>
        <v>292804.45771144278</v>
      </c>
      <c r="F37" s="17">
        <f>K36*22%/3</f>
        <v>58813.333333333336</v>
      </c>
      <c r="G37" s="17"/>
      <c r="H37" s="77"/>
      <c r="I37" s="13"/>
      <c r="J37" s="58"/>
      <c r="K37" s="16"/>
      <c r="L37" s="71"/>
      <c r="M37" s="71"/>
      <c r="N37" s="14"/>
      <c r="O37" s="14"/>
      <c r="P37" s="14"/>
      <c r="Q37" s="14"/>
    </row>
    <row r="38" spans="2:17" x14ac:dyDescent="0.25">
      <c r="B38" s="64"/>
      <c r="C38" s="61"/>
      <c r="D38" s="11" t="s">
        <v>25</v>
      </c>
      <c r="E38" s="17">
        <f>K33*25%/3</f>
        <v>332732.33830845769</v>
      </c>
      <c r="F38" s="17">
        <f>K36*25%/3</f>
        <v>66833.333333333328</v>
      </c>
      <c r="G38" s="17">
        <f t="shared" si="1"/>
        <v>50000</v>
      </c>
      <c r="H38" s="77"/>
      <c r="I38" s="13"/>
      <c r="J38" s="58"/>
      <c r="K38" s="16" t="s">
        <v>42</v>
      </c>
      <c r="L38" s="71"/>
      <c r="M38" s="71"/>
      <c r="N38" s="14"/>
      <c r="O38" s="14"/>
      <c r="P38" s="14"/>
      <c r="Q38" s="14"/>
    </row>
    <row r="39" spans="2:17" x14ac:dyDescent="0.25">
      <c r="B39" s="64"/>
      <c r="C39" s="61"/>
      <c r="D39" s="11" t="s">
        <v>26</v>
      </c>
      <c r="E39" s="17">
        <f>K33*25%/3</f>
        <v>332732.33830845769</v>
      </c>
      <c r="F39" s="17">
        <f>K36*25%/3</f>
        <v>66833.333333333328</v>
      </c>
      <c r="G39" s="17">
        <f t="shared" si="1"/>
        <v>50000</v>
      </c>
      <c r="H39" s="77"/>
      <c r="I39" s="13"/>
      <c r="J39" s="58"/>
      <c r="K39" s="19">
        <v>450000</v>
      </c>
      <c r="L39" s="71"/>
      <c r="M39" s="71"/>
      <c r="N39" s="14"/>
      <c r="O39" s="14"/>
      <c r="P39" s="14"/>
      <c r="Q39" s="14"/>
    </row>
    <row r="40" spans="2:17" x14ac:dyDescent="0.25">
      <c r="B40" s="64"/>
      <c r="C40" s="61"/>
      <c r="D40" s="11" t="s">
        <v>27</v>
      </c>
      <c r="E40" s="17">
        <f>K33*25%/3</f>
        <v>332732.33830845769</v>
      </c>
      <c r="F40" s="17">
        <f>K36*25%/3</f>
        <v>66833.333333333328</v>
      </c>
      <c r="G40" s="17">
        <f t="shared" si="1"/>
        <v>50000</v>
      </c>
      <c r="H40" s="77"/>
      <c r="I40" s="13"/>
      <c r="J40" s="58"/>
      <c r="K40" s="14"/>
      <c r="L40" s="71"/>
      <c r="M40" s="71"/>
      <c r="N40" s="14"/>
      <c r="O40" s="14"/>
      <c r="P40" s="14"/>
      <c r="Q40" s="14"/>
    </row>
    <row r="41" spans="2:17" x14ac:dyDescent="0.25">
      <c r="B41" s="64"/>
      <c r="C41" s="61"/>
      <c r="D41" s="11" t="s">
        <v>28</v>
      </c>
      <c r="E41" s="17">
        <f>K33*28%/3</f>
        <v>372660.21890547266</v>
      </c>
      <c r="F41" s="17">
        <f>K36*28%/3</f>
        <v>74853.333333333343</v>
      </c>
      <c r="G41" s="17">
        <f t="shared" si="1"/>
        <v>50000</v>
      </c>
      <c r="H41" s="77"/>
      <c r="I41" s="13"/>
      <c r="J41" s="58"/>
      <c r="K41" s="14"/>
      <c r="L41" s="71"/>
      <c r="M41" s="71"/>
      <c r="N41" s="14"/>
      <c r="O41" s="14"/>
      <c r="P41" s="14"/>
      <c r="Q41" s="14"/>
    </row>
    <row r="42" spans="2:17" x14ac:dyDescent="0.25">
      <c r="B42" s="64"/>
      <c r="C42" s="61"/>
      <c r="D42" s="11" t="s">
        <v>29</v>
      </c>
      <c r="E42" s="17">
        <f>K33*28%/3</f>
        <v>372660.21890547266</v>
      </c>
      <c r="F42" s="17">
        <f>K36*28%/3</f>
        <v>74853.333333333343</v>
      </c>
      <c r="G42" s="17">
        <f t="shared" si="1"/>
        <v>50000</v>
      </c>
      <c r="H42" s="77"/>
      <c r="I42" s="13"/>
      <c r="J42" s="58"/>
      <c r="K42" s="14"/>
      <c r="L42" s="71"/>
      <c r="M42" s="71"/>
      <c r="N42" s="14"/>
      <c r="O42" s="14"/>
      <c r="P42" s="14"/>
      <c r="Q42" s="14"/>
    </row>
    <row r="43" spans="2:17" x14ac:dyDescent="0.25">
      <c r="B43" s="65"/>
      <c r="C43" s="62"/>
      <c r="D43" s="11" t="s">
        <v>30</v>
      </c>
      <c r="E43" s="17">
        <f>K33*28%/3</f>
        <v>372660.21890547266</v>
      </c>
      <c r="F43" s="17">
        <f>K36*28%/3</f>
        <v>74853.333333333343</v>
      </c>
      <c r="G43" s="17">
        <f t="shared" si="1"/>
        <v>50000</v>
      </c>
      <c r="H43" s="78"/>
      <c r="I43" s="13"/>
      <c r="J43" s="59"/>
      <c r="K43" s="14"/>
      <c r="L43" s="72"/>
      <c r="M43" s="72"/>
      <c r="N43" s="14"/>
      <c r="O43" s="14"/>
      <c r="P43" s="14"/>
      <c r="Q43" s="14"/>
    </row>
    <row r="45" spans="2:17" hidden="1" x14ac:dyDescent="0.25">
      <c r="B45" s="3" t="s">
        <v>31</v>
      </c>
    </row>
    <row r="46" spans="2:17" hidden="1" x14ac:dyDescent="0.25">
      <c r="B46" s="3" t="s">
        <v>32</v>
      </c>
    </row>
    <row r="47" spans="2:17" hidden="1" x14ac:dyDescent="0.25">
      <c r="B47" s="3" t="s">
        <v>33</v>
      </c>
    </row>
    <row r="48" spans="2:17" hidden="1" x14ac:dyDescent="0.25">
      <c r="B48" s="3" t="s">
        <v>34</v>
      </c>
    </row>
    <row r="50" spans="2:17" x14ac:dyDescent="0.25">
      <c r="B50" s="68" t="s">
        <v>36</v>
      </c>
      <c r="C50" s="68"/>
      <c r="D50" s="8"/>
      <c r="E50" s="7"/>
      <c r="F50" s="7"/>
      <c r="G50" s="7"/>
      <c r="H50" s="26"/>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Kpkd 1-4</v>
      </c>
      <c r="D54" s="11" t="s">
        <v>19</v>
      </c>
      <c r="E54" s="17">
        <f>K55*25%/3</f>
        <v>334399.00497512432</v>
      </c>
      <c r="F54" s="17">
        <f>K58*25%/3</f>
        <v>66833.333333333328</v>
      </c>
      <c r="G54" s="17">
        <f>$K$61/9</f>
        <v>27777.777777777777</v>
      </c>
      <c r="H54" s="76" t="str">
        <f>H32</f>
        <v>WCL, MCL, SECL, Washed, Imported</v>
      </c>
      <c r="I54" s="13"/>
      <c r="J54" s="57">
        <v>4.255476352630156</v>
      </c>
      <c r="K54" s="15" t="s">
        <v>40</v>
      </c>
      <c r="L54" s="70" t="s">
        <v>44</v>
      </c>
      <c r="M54" s="70" t="s">
        <v>46</v>
      </c>
      <c r="N54" s="14"/>
      <c r="O54" s="14"/>
      <c r="P54" s="14"/>
      <c r="Q54" s="14"/>
    </row>
    <row r="55" spans="2:17" x14ac:dyDescent="0.25">
      <c r="B55" s="64"/>
      <c r="C55" s="61"/>
      <c r="D55" s="11" t="s">
        <v>20</v>
      </c>
      <c r="E55" s="17">
        <f>K55*25%/3</f>
        <v>334399.00497512432</v>
      </c>
      <c r="F55" s="17">
        <f>K58*25%/3</f>
        <v>66833.333333333328</v>
      </c>
      <c r="G55" s="17">
        <f t="shared" ref="G55:G65" si="2">$K$61/9</f>
        <v>27777.777777777777</v>
      </c>
      <c r="H55" s="77"/>
      <c r="I55" s="13"/>
      <c r="J55" s="58"/>
      <c r="K55" s="19">
        <v>4012788.0597014921</v>
      </c>
      <c r="L55" s="71"/>
      <c r="M55" s="71"/>
      <c r="N55" s="14"/>
      <c r="O55" s="14"/>
      <c r="P55" s="14"/>
      <c r="Q55" s="14"/>
    </row>
    <row r="56" spans="2:17" x14ac:dyDescent="0.25">
      <c r="B56" s="64"/>
      <c r="C56" s="61"/>
      <c r="D56" s="11" t="s">
        <v>21</v>
      </c>
      <c r="E56" s="17">
        <f>K55*25%/3</f>
        <v>334399.00497512432</v>
      </c>
      <c r="F56" s="17">
        <f>K58*25%/3</f>
        <v>66833.333333333328</v>
      </c>
      <c r="G56" s="17">
        <f t="shared" si="2"/>
        <v>27777.777777777777</v>
      </c>
      <c r="H56" s="77"/>
      <c r="I56" s="13"/>
      <c r="J56" s="58"/>
      <c r="K56" s="16"/>
      <c r="L56" s="71"/>
      <c r="M56" s="71"/>
      <c r="N56" s="14"/>
      <c r="O56" s="14"/>
      <c r="P56" s="14"/>
      <c r="Q56" s="14"/>
    </row>
    <row r="57" spans="2:17" x14ac:dyDescent="0.25">
      <c r="B57" s="64"/>
      <c r="C57" s="61"/>
      <c r="D57" s="11" t="s">
        <v>22</v>
      </c>
      <c r="E57" s="17">
        <f>K55*22%/3</f>
        <v>294271.12437810941</v>
      </c>
      <c r="F57" s="17">
        <f>K58*22%/3</f>
        <v>58813.333333333336</v>
      </c>
      <c r="G57" s="17"/>
      <c r="H57" s="77"/>
      <c r="I57" s="13"/>
      <c r="J57" s="58"/>
      <c r="K57" s="16" t="s">
        <v>41</v>
      </c>
      <c r="L57" s="71"/>
      <c r="M57" s="71"/>
      <c r="N57" s="14"/>
      <c r="O57" s="14"/>
      <c r="P57" s="14"/>
      <c r="Q57" s="14"/>
    </row>
    <row r="58" spans="2:17" x14ac:dyDescent="0.25">
      <c r="B58" s="64"/>
      <c r="C58" s="61"/>
      <c r="D58" s="11" t="s">
        <v>23</v>
      </c>
      <c r="E58" s="17">
        <f>K55*22%/3</f>
        <v>294271.12437810941</v>
      </c>
      <c r="F58" s="17">
        <f>K58*22%/3</f>
        <v>58813.333333333336</v>
      </c>
      <c r="G58" s="17"/>
      <c r="H58" s="77"/>
      <c r="I58" s="13"/>
      <c r="J58" s="58"/>
      <c r="K58" s="19">
        <v>802000</v>
      </c>
      <c r="L58" s="71"/>
      <c r="M58" s="71"/>
      <c r="N58" s="14"/>
      <c r="O58" s="14"/>
      <c r="P58" s="14"/>
      <c r="Q58" s="14"/>
    </row>
    <row r="59" spans="2:17" x14ac:dyDescent="0.25">
      <c r="B59" s="64"/>
      <c r="C59" s="61"/>
      <c r="D59" s="11" t="s">
        <v>24</v>
      </c>
      <c r="E59" s="17">
        <f>K55*22%/3</f>
        <v>294271.12437810941</v>
      </c>
      <c r="F59" s="17">
        <f>K58*22%/3</f>
        <v>58813.333333333336</v>
      </c>
      <c r="G59" s="17"/>
      <c r="H59" s="77"/>
      <c r="I59" s="13"/>
      <c r="J59" s="58"/>
      <c r="K59" s="16"/>
      <c r="L59" s="71"/>
      <c r="M59" s="71"/>
      <c r="N59" s="14"/>
      <c r="O59" s="14"/>
      <c r="P59" s="14"/>
      <c r="Q59" s="14"/>
    </row>
    <row r="60" spans="2:17" x14ac:dyDescent="0.25">
      <c r="B60" s="64"/>
      <c r="C60" s="61"/>
      <c r="D60" s="11" t="s">
        <v>25</v>
      </c>
      <c r="E60" s="17">
        <f>K55*25%/3</f>
        <v>334399.00497512432</v>
      </c>
      <c r="F60" s="17">
        <f>K58*25%/3</f>
        <v>66833.333333333328</v>
      </c>
      <c r="G60" s="17">
        <f t="shared" si="2"/>
        <v>27777.777777777777</v>
      </c>
      <c r="H60" s="77"/>
      <c r="I60" s="13"/>
      <c r="J60" s="58"/>
      <c r="K60" s="16" t="s">
        <v>42</v>
      </c>
      <c r="L60" s="71"/>
      <c r="M60" s="71"/>
      <c r="N60" s="14"/>
      <c r="O60" s="14"/>
      <c r="P60" s="14"/>
      <c r="Q60" s="14"/>
    </row>
    <row r="61" spans="2:17" x14ac:dyDescent="0.25">
      <c r="B61" s="64"/>
      <c r="C61" s="61"/>
      <c r="D61" s="11" t="s">
        <v>26</v>
      </c>
      <c r="E61" s="17">
        <f>K55*25%/3</f>
        <v>334399.00497512432</v>
      </c>
      <c r="F61" s="17">
        <f>K58*25%/3</f>
        <v>66833.333333333328</v>
      </c>
      <c r="G61" s="17">
        <f t="shared" si="2"/>
        <v>27777.777777777777</v>
      </c>
      <c r="H61" s="77"/>
      <c r="I61" s="13"/>
      <c r="J61" s="58"/>
      <c r="K61" s="19">
        <v>250000</v>
      </c>
      <c r="L61" s="71"/>
      <c r="M61" s="71"/>
      <c r="N61" s="14"/>
      <c r="O61" s="14"/>
      <c r="P61" s="14"/>
      <c r="Q61" s="14"/>
    </row>
    <row r="62" spans="2:17" x14ac:dyDescent="0.25">
      <c r="B62" s="64"/>
      <c r="C62" s="61"/>
      <c r="D62" s="11" t="s">
        <v>27</v>
      </c>
      <c r="E62" s="17">
        <f>K55*25%/3</f>
        <v>334399.00497512432</v>
      </c>
      <c r="F62" s="17">
        <f>K58*25%/3</f>
        <v>66833.333333333328</v>
      </c>
      <c r="G62" s="17">
        <f t="shared" si="2"/>
        <v>27777.777777777777</v>
      </c>
      <c r="H62" s="77"/>
      <c r="I62" s="13"/>
      <c r="J62" s="58"/>
      <c r="K62" s="14"/>
      <c r="L62" s="71"/>
      <c r="M62" s="71"/>
      <c r="N62" s="14"/>
      <c r="O62" s="14"/>
      <c r="P62" s="14"/>
      <c r="Q62" s="14"/>
    </row>
    <row r="63" spans="2:17" x14ac:dyDescent="0.25">
      <c r="B63" s="64"/>
      <c r="C63" s="61"/>
      <c r="D63" s="11" t="s">
        <v>28</v>
      </c>
      <c r="E63" s="17">
        <f>K55*28%/3</f>
        <v>374526.88557213935</v>
      </c>
      <c r="F63" s="17">
        <f>K58*28%/3</f>
        <v>74853.333333333343</v>
      </c>
      <c r="G63" s="17">
        <f t="shared" si="2"/>
        <v>27777.777777777777</v>
      </c>
      <c r="H63" s="77"/>
      <c r="I63" s="13"/>
      <c r="J63" s="58"/>
      <c r="K63" s="14"/>
      <c r="L63" s="71"/>
      <c r="M63" s="71"/>
      <c r="N63" s="14"/>
      <c r="O63" s="14"/>
      <c r="P63" s="14"/>
      <c r="Q63" s="14"/>
    </row>
    <row r="64" spans="2:17" x14ac:dyDescent="0.25">
      <c r="B64" s="64"/>
      <c r="C64" s="61"/>
      <c r="D64" s="11" t="s">
        <v>29</v>
      </c>
      <c r="E64" s="17">
        <f>K55*28%/3</f>
        <v>374526.88557213935</v>
      </c>
      <c r="F64" s="17">
        <f>K58*28%/3</f>
        <v>74853.333333333343</v>
      </c>
      <c r="G64" s="17">
        <f t="shared" si="2"/>
        <v>27777.777777777777</v>
      </c>
      <c r="H64" s="77"/>
      <c r="I64" s="13"/>
      <c r="J64" s="58"/>
      <c r="K64" s="14"/>
      <c r="L64" s="71"/>
      <c r="M64" s="71"/>
      <c r="N64" s="14"/>
      <c r="O64" s="14"/>
      <c r="P64" s="14"/>
      <c r="Q64" s="14"/>
    </row>
    <row r="65" spans="2:17" x14ac:dyDescent="0.25">
      <c r="B65" s="65"/>
      <c r="C65" s="62"/>
      <c r="D65" s="11" t="s">
        <v>30</v>
      </c>
      <c r="E65" s="17">
        <f>K55*28%/3</f>
        <v>374526.88557213935</v>
      </c>
      <c r="F65" s="17">
        <f>K58*28%/3</f>
        <v>74853.333333333343</v>
      </c>
      <c r="G65" s="17">
        <f t="shared" si="2"/>
        <v>27777.777777777777</v>
      </c>
      <c r="H65" s="78"/>
      <c r="I65" s="13"/>
      <c r="J65" s="59"/>
      <c r="K65" s="14"/>
      <c r="L65" s="72"/>
      <c r="M65" s="72"/>
      <c r="N65" s="14"/>
      <c r="O65" s="14"/>
      <c r="P65" s="14"/>
      <c r="Q65" s="14"/>
    </row>
    <row r="67" spans="2:17" hidden="1" x14ac:dyDescent="0.25">
      <c r="B67" s="3" t="s">
        <v>31</v>
      </c>
    </row>
    <row r="68" spans="2:17" hidden="1" x14ac:dyDescent="0.25">
      <c r="B68" s="3" t="s">
        <v>32</v>
      </c>
    </row>
    <row r="69" spans="2:17" hidden="1" x14ac:dyDescent="0.25">
      <c r="B69" s="3" t="s">
        <v>33</v>
      </c>
    </row>
    <row r="70" spans="2:17" hidden="1" x14ac:dyDescent="0.25">
      <c r="B70" s="3" t="s">
        <v>34</v>
      </c>
    </row>
    <row r="72" spans="2:17" x14ac:dyDescent="0.25">
      <c r="B72" s="68" t="s">
        <v>37</v>
      </c>
      <c r="C72" s="68"/>
      <c r="D72" s="8"/>
      <c r="E72" s="7"/>
      <c r="F72" s="7"/>
      <c r="G72" s="7"/>
      <c r="H72" s="26"/>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Kpkd 1-4</v>
      </c>
      <c r="D76" s="11" t="s">
        <v>19</v>
      </c>
      <c r="E76" s="17">
        <f>K77*25%/3</f>
        <v>358565.67164179101</v>
      </c>
      <c r="F76" s="17">
        <f>K80*25%/3</f>
        <v>43433.333333333336</v>
      </c>
      <c r="G76" s="17">
        <f>$K$83/9</f>
        <v>50000</v>
      </c>
      <c r="H76" s="76" t="str">
        <f>H54</f>
        <v>WCL, MCL, SECL, Washed, Imported</v>
      </c>
      <c r="I76" s="13"/>
      <c r="J76" s="57">
        <v>4.4082767959302105</v>
      </c>
      <c r="K76" s="15" t="s">
        <v>40</v>
      </c>
      <c r="L76" s="70" t="s">
        <v>44</v>
      </c>
      <c r="M76" s="70" t="s">
        <v>46</v>
      </c>
      <c r="N76" s="14"/>
      <c r="O76" s="14"/>
      <c r="P76" s="14"/>
      <c r="Q76" s="14"/>
    </row>
    <row r="77" spans="2:17" x14ac:dyDescent="0.25">
      <c r="B77" s="64"/>
      <c r="C77" s="61"/>
      <c r="D77" s="11" t="s">
        <v>20</v>
      </c>
      <c r="E77" s="17">
        <f>K77*25%/3</f>
        <v>358565.67164179101</v>
      </c>
      <c r="F77" s="17">
        <f>K80*25%/3</f>
        <v>43433.333333333336</v>
      </c>
      <c r="G77" s="17">
        <f t="shared" ref="G77:G87" si="3">$K$83/9</f>
        <v>50000</v>
      </c>
      <c r="H77" s="77"/>
      <c r="I77" s="13"/>
      <c r="J77" s="58"/>
      <c r="K77" s="19">
        <v>4302788.0597014921</v>
      </c>
      <c r="L77" s="71"/>
      <c r="M77" s="71"/>
      <c r="N77" s="14"/>
      <c r="O77" s="14"/>
      <c r="P77" s="14"/>
      <c r="Q77" s="14"/>
    </row>
    <row r="78" spans="2:17" x14ac:dyDescent="0.25">
      <c r="B78" s="64"/>
      <c r="C78" s="61"/>
      <c r="D78" s="11" t="s">
        <v>21</v>
      </c>
      <c r="E78" s="17">
        <f>K77*25%/3</f>
        <v>358565.67164179101</v>
      </c>
      <c r="F78" s="17">
        <f>K80*25%/3</f>
        <v>43433.333333333336</v>
      </c>
      <c r="G78" s="17">
        <f t="shared" si="3"/>
        <v>50000</v>
      </c>
      <c r="H78" s="77"/>
      <c r="I78" s="13"/>
      <c r="J78" s="58"/>
      <c r="K78" s="16"/>
      <c r="L78" s="71"/>
      <c r="M78" s="71"/>
      <c r="N78" s="14"/>
      <c r="O78" s="14"/>
      <c r="P78" s="14"/>
      <c r="Q78" s="14"/>
    </row>
    <row r="79" spans="2:17" x14ac:dyDescent="0.25">
      <c r="B79" s="64"/>
      <c r="C79" s="61"/>
      <c r="D79" s="11" t="s">
        <v>22</v>
      </c>
      <c r="E79" s="17">
        <f>K77*22%/3</f>
        <v>315537.7910447761</v>
      </c>
      <c r="F79" s="17">
        <f>K80*22%/3</f>
        <v>38221.333333333336</v>
      </c>
      <c r="G79" s="17"/>
      <c r="H79" s="77"/>
      <c r="I79" s="13"/>
      <c r="J79" s="58"/>
      <c r="K79" s="16" t="s">
        <v>41</v>
      </c>
      <c r="L79" s="71"/>
      <c r="M79" s="71"/>
      <c r="N79" s="14"/>
      <c r="O79" s="14"/>
      <c r="P79" s="14"/>
      <c r="Q79" s="14"/>
    </row>
    <row r="80" spans="2:17" x14ac:dyDescent="0.25">
      <c r="B80" s="64"/>
      <c r="C80" s="61"/>
      <c r="D80" s="11" t="s">
        <v>23</v>
      </c>
      <c r="E80" s="17">
        <f>K77*22%/3</f>
        <v>315537.7910447761</v>
      </c>
      <c r="F80" s="17">
        <f>K80*22%/3</f>
        <v>38221.333333333336</v>
      </c>
      <c r="G80" s="17"/>
      <c r="H80" s="77"/>
      <c r="I80" s="13"/>
      <c r="J80" s="58"/>
      <c r="K80" s="19">
        <v>521200</v>
      </c>
      <c r="L80" s="71"/>
      <c r="M80" s="71"/>
      <c r="N80" s="14"/>
      <c r="O80" s="14"/>
      <c r="P80" s="14"/>
      <c r="Q80" s="14"/>
    </row>
    <row r="81" spans="2:17" x14ac:dyDescent="0.25">
      <c r="B81" s="64"/>
      <c r="C81" s="61"/>
      <c r="D81" s="11" t="s">
        <v>24</v>
      </c>
      <c r="E81" s="17">
        <f>K77*22%/3</f>
        <v>315537.7910447761</v>
      </c>
      <c r="F81" s="17">
        <f>K80*22%/3</f>
        <v>38221.333333333336</v>
      </c>
      <c r="G81" s="17"/>
      <c r="H81" s="77"/>
      <c r="I81" s="13"/>
      <c r="J81" s="58"/>
      <c r="K81" s="16"/>
      <c r="L81" s="71"/>
      <c r="M81" s="71"/>
      <c r="N81" s="14"/>
      <c r="O81" s="14"/>
      <c r="P81" s="14"/>
      <c r="Q81" s="14"/>
    </row>
    <row r="82" spans="2:17" x14ac:dyDescent="0.25">
      <c r="B82" s="64"/>
      <c r="C82" s="61"/>
      <c r="D82" s="11" t="s">
        <v>25</v>
      </c>
      <c r="E82" s="17">
        <f>K77*25%/3</f>
        <v>358565.67164179101</v>
      </c>
      <c r="F82" s="17">
        <f>K80*25%/3</f>
        <v>43433.333333333336</v>
      </c>
      <c r="G82" s="17">
        <f t="shared" si="3"/>
        <v>50000</v>
      </c>
      <c r="H82" s="77"/>
      <c r="I82" s="13"/>
      <c r="J82" s="58"/>
      <c r="K82" s="16" t="s">
        <v>42</v>
      </c>
      <c r="L82" s="71"/>
      <c r="M82" s="71"/>
      <c r="N82" s="14"/>
      <c r="O82" s="14"/>
      <c r="P82" s="14"/>
      <c r="Q82" s="14"/>
    </row>
    <row r="83" spans="2:17" x14ac:dyDescent="0.25">
      <c r="B83" s="64"/>
      <c r="C83" s="61"/>
      <c r="D83" s="11" t="s">
        <v>26</v>
      </c>
      <c r="E83" s="17">
        <f>K77*25%/3</f>
        <v>358565.67164179101</v>
      </c>
      <c r="F83" s="17">
        <f>K80*25%/3</f>
        <v>43433.333333333336</v>
      </c>
      <c r="G83" s="17">
        <f t="shared" si="3"/>
        <v>50000</v>
      </c>
      <c r="H83" s="77"/>
      <c r="I83" s="13"/>
      <c r="J83" s="58"/>
      <c r="K83" s="19">
        <v>450000</v>
      </c>
      <c r="L83" s="71"/>
      <c r="M83" s="71"/>
      <c r="N83" s="14"/>
      <c r="O83" s="14"/>
      <c r="P83" s="14"/>
      <c r="Q83" s="14"/>
    </row>
    <row r="84" spans="2:17" x14ac:dyDescent="0.25">
      <c r="B84" s="64"/>
      <c r="C84" s="61"/>
      <c r="D84" s="11" t="s">
        <v>27</v>
      </c>
      <c r="E84" s="17">
        <f>K77*25%/3</f>
        <v>358565.67164179101</v>
      </c>
      <c r="F84" s="17">
        <f>K80*25%/3</f>
        <v>43433.333333333336</v>
      </c>
      <c r="G84" s="17">
        <f t="shared" si="3"/>
        <v>50000</v>
      </c>
      <c r="H84" s="77"/>
      <c r="I84" s="13"/>
      <c r="J84" s="58"/>
      <c r="K84" s="14"/>
      <c r="L84" s="71"/>
      <c r="M84" s="71"/>
      <c r="N84" s="14"/>
      <c r="O84" s="14"/>
      <c r="P84" s="14"/>
      <c r="Q84" s="14"/>
    </row>
    <row r="85" spans="2:17" x14ac:dyDescent="0.25">
      <c r="B85" s="64"/>
      <c r="C85" s="61"/>
      <c r="D85" s="11" t="s">
        <v>28</v>
      </c>
      <c r="E85" s="17">
        <f>K77*28%/3</f>
        <v>401593.55223880598</v>
      </c>
      <c r="F85" s="17">
        <f>K80*28%/3</f>
        <v>48645.333333333336</v>
      </c>
      <c r="G85" s="17">
        <f t="shared" si="3"/>
        <v>50000</v>
      </c>
      <c r="H85" s="77"/>
      <c r="I85" s="13"/>
      <c r="J85" s="58"/>
      <c r="K85" s="14"/>
      <c r="L85" s="71"/>
      <c r="M85" s="71"/>
      <c r="N85" s="14"/>
      <c r="O85" s="14"/>
      <c r="P85" s="14"/>
      <c r="Q85" s="14"/>
    </row>
    <row r="86" spans="2:17" x14ac:dyDescent="0.25">
      <c r="B86" s="64"/>
      <c r="C86" s="61"/>
      <c r="D86" s="11" t="s">
        <v>29</v>
      </c>
      <c r="E86" s="17">
        <f>K77*28%/3</f>
        <v>401593.55223880598</v>
      </c>
      <c r="F86" s="17">
        <f>K80*28%/3</f>
        <v>48645.333333333336</v>
      </c>
      <c r="G86" s="17">
        <f t="shared" si="3"/>
        <v>50000</v>
      </c>
      <c r="H86" s="77"/>
      <c r="I86" s="13"/>
      <c r="J86" s="58"/>
      <c r="K86" s="14"/>
      <c r="L86" s="71"/>
      <c r="M86" s="71"/>
      <c r="N86" s="14"/>
      <c r="O86" s="14"/>
      <c r="P86" s="14"/>
      <c r="Q86" s="14"/>
    </row>
    <row r="87" spans="2:17" x14ac:dyDescent="0.25">
      <c r="B87" s="65"/>
      <c r="C87" s="62"/>
      <c r="D87" s="11" t="s">
        <v>30</v>
      </c>
      <c r="E87" s="17">
        <f>K77*28%/3</f>
        <v>401593.55223880598</v>
      </c>
      <c r="F87" s="17">
        <f>K80*28%/3</f>
        <v>48645.333333333336</v>
      </c>
      <c r="G87" s="17">
        <f t="shared" si="3"/>
        <v>50000</v>
      </c>
      <c r="H87" s="78"/>
      <c r="I87" s="13"/>
      <c r="J87" s="59"/>
      <c r="K87" s="14"/>
      <c r="L87" s="72"/>
      <c r="M87" s="72"/>
      <c r="N87" s="14"/>
      <c r="O87" s="14"/>
      <c r="P87" s="14"/>
      <c r="Q87" s="14"/>
    </row>
    <row r="89" spans="2:17" hidden="1" x14ac:dyDescent="0.25">
      <c r="B89" s="3" t="s">
        <v>31</v>
      </c>
    </row>
    <row r="90" spans="2:17" hidden="1" x14ac:dyDescent="0.25">
      <c r="B90" s="3" t="s">
        <v>32</v>
      </c>
    </row>
    <row r="91" spans="2:17" hidden="1" x14ac:dyDescent="0.25">
      <c r="B91" s="3" t="s">
        <v>33</v>
      </c>
    </row>
    <row r="92" spans="2:17" hidden="1" x14ac:dyDescent="0.25">
      <c r="B92" s="3" t="s">
        <v>34</v>
      </c>
    </row>
    <row r="94" spans="2:17" x14ac:dyDescent="0.25">
      <c r="B94" s="68" t="s">
        <v>38</v>
      </c>
      <c r="C94" s="68"/>
      <c r="D94" s="8"/>
      <c r="E94" s="7"/>
      <c r="F94" s="7"/>
      <c r="G94" s="7"/>
      <c r="H94" s="26"/>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Kpkd 1-4</v>
      </c>
      <c r="D98" s="11" t="s">
        <v>19</v>
      </c>
      <c r="E98" s="17">
        <f>K99*25%/3</f>
        <v>168044.15422885571</v>
      </c>
      <c r="F98" s="17">
        <f>K102*25%/3</f>
        <v>75791.666666666672</v>
      </c>
      <c r="G98" s="17">
        <f>$K$105/9</f>
        <v>50000</v>
      </c>
      <c r="H98" s="76" t="str">
        <f>H76</f>
        <v>WCL, MCL, SECL, Washed, Imported</v>
      </c>
      <c r="I98" s="13"/>
      <c r="J98" s="57">
        <v>4.6286906357267208</v>
      </c>
      <c r="K98" s="15" t="s">
        <v>40</v>
      </c>
      <c r="L98" s="70" t="s">
        <v>44</v>
      </c>
      <c r="M98" s="70" t="s">
        <v>46</v>
      </c>
      <c r="N98" s="14"/>
      <c r="O98" s="14"/>
      <c r="P98" s="14"/>
      <c r="Q98" s="14"/>
    </row>
    <row r="99" spans="2:17" x14ac:dyDescent="0.25">
      <c r="B99" s="64"/>
      <c r="C99" s="61"/>
      <c r="D99" s="11" t="s">
        <v>20</v>
      </c>
      <c r="E99" s="17">
        <f>K99*25%/3</f>
        <v>168044.15422885571</v>
      </c>
      <c r="F99" s="17">
        <f>K102*25%/3</f>
        <v>75791.666666666672</v>
      </c>
      <c r="G99" s="17">
        <f t="shared" ref="G99:G109" si="4">$K$105/9</f>
        <v>50000</v>
      </c>
      <c r="H99" s="77"/>
      <c r="I99" s="13"/>
      <c r="J99" s="58"/>
      <c r="K99" s="19">
        <v>2016529.8507462684</v>
      </c>
      <c r="L99" s="71"/>
      <c r="M99" s="71"/>
      <c r="N99" s="14"/>
      <c r="O99" s="14"/>
      <c r="P99" s="14"/>
      <c r="Q99" s="14"/>
    </row>
    <row r="100" spans="2:17" x14ac:dyDescent="0.25">
      <c r="B100" s="64"/>
      <c r="C100" s="61"/>
      <c r="D100" s="11" t="s">
        <v>21</v>
      </c>
      <c r="E100" s="17">
        <f>K99*25%/3</f>
        <v>168044.15422885571</v>
      </c>
      <c r="F100" s="17">
        <f>K102*25%/3</f>
        <v>75791.666666666672</v>
      </c>
      <c r="G100" s="17">
        <f t="shared" si="4"/>
        <v>50000</v>
      </c>
      <c r="H100" s="77"/>
      <c r="I100" s="13"/>
      <c r="J100" s="58"/>
      <c r="K100" s="16"/>
      <c r="L100" s="71"/>
      <c r="M100" s="71"/>
      <c r="N100" s="14"/>
      <c r="O100" s="14"/>
      <c r="P100" s="14"/>
      <c r="Q100" s="14"/>
    </row>
    <row r="101" spans="2:17" x14ac:dyDescent="0.25">
      <c r="B101" s="64"/>
      <c r="C101" s="61"/>
      <c r="D101" s="11" t="s">
        <v>22</v>
      </c>
      <c r="E101" s="17">
        <f>K99*22%/3</f>
        <v>147878.85572139302</v>
      </c>
      <c r="F101" s="17">
        <f>K102*22%/3</f>
        <v>66696.666666666672</v>
      </c>
      <c r="G101" s="17"/>
      <c r="H101" s="77"/>
      <c r="I101" s="13"/>
      <c r="J101" s="58"/>
      <c r="K101" s="16" t="s">
        <v>41</v>
      </c>
      <c r="L101" s="71"/>
      <c r="M101" s="71"/>
      <c r="N101" s="14"/>
      <c r="O101" s="14"/>
      <c r="P101" s="14"/>
      <c r="Q101" s="14"/>
    </row>
    <row r="102" spans="2:17" x14ac:dyDescent="0.25">
      <c r="B102" s="64"/>
      <c r="C102" s="61"/>
      <c r="D102" s="11" t="s">
        <v>23</v>
      </c>
      <c r="E102" s="17">
        <f>K99*22%/3</f>
        <v>147878.85572139302</v>
      </c>
      <c r="F102" s="17">
        <f>K102*22%/3</f>
        <v>66696.666666666672</v>
      </c>
      <c r="G102" s="17"/>
      <c r="H102" s="77"/>
      <c r="I102" s="13"/>
      <c r="J102" s="58"/>
      <c r="K102" s="19">
        <v>909500</v>
      </c>
      <c r="L102" s="71"/>
      <c r="M102" s="71"/>
      <c r="N102" s="14"/>
      <c r="O102" s="14"/>
      <c r="P102" s="14"/>
      <c r="Q102" s="14"/>
    </row>
    <row r="103" spans="2:17" x14ac:dyDescent="0.25">
      <c r="B103" s="64"/>
      <c r="C103" s="61"/>
      <c r="D103" s="11" t="s">
        <v>24</v>
      </c>
      <c r="E103" s="17">
        <f>K99*22%/3</f>
        <v>147878.85572139302</v>
      </c>
      <c r="F103" s="17">
        <f>K102*22%/3</f>
        <v>66696.666666666672</v>
      </c>
      <c r="G103" s="17"/>
      <c r="H103" s="77"/>
      <c r="I103" s="13"/>
      <c r="J103" s="58"/>
      <c r="K103" s="16"/>
      <c r="L103" s="71"/>
      <c r="M103" s="71"/>
      <c r="N103" s="14"/>
      <c r="O103" s="14"/>
      <c r="P103" s="14"/>
      <c r="Q103" s="14"/>
    </row>
    <row r="104" spans="2:17" x14ac:dyDescent="0.25">
      <c r="B104" s="64"/>
      <c r="C104" s="61"/>
      <c r="D104" s="11" t="s">
        <v>25</v>
      </c>
      <c r="E104" s="17">
        <f>K99*25%/3</f>
        <v>168044.15422885571</v>
      </c>
      <c r="F104" s="17">
        <f>K102*25%/3</f>
        <v>75791.666666666672</v>
      </c>
      <c r="G104" s="17">
        <f t="shared" si="4"/>
        <v>50000</v>
      </c>
      <c r="H104" s="77"/>
      <c r="I104" s="13"/>
      <c r="J104" s="58"/>
      <c r="K104" s="16" t="s">
        <v>42</v>
      </c>
      <c r="L104" s="71"/>
      <c r="M104" s="71"/>
      <c r="N104" s="14"/>
      <c r="O104" s="14"/>
      <c r="P104" s="14"/>
      <c r="Q104" s="14"/>
    </row>
    <row r="105" spans="2:17" x14ac:dyDescent="0.25">
      <c r="B105" s="64"/>
      <c r="C105" s="61"/>
      <c r="D105" s="11" t="s">
        <v>26</v>
      </c>
      <c r="E105" s="17">
        <f>K99*25%/3</f>
        <v>168044.15422885571</v>
      </c>
      <c r="F105" s="17">
        <f>K102*25%/3</f>
        <v>75791.666666666672</v>
      </c>
      <c r="G105" s="17">
        <f t="shared" si="4"/>
        <v>50000</v>
      </c>
      <c r="H105" s="77"/>
      <c r="I105" s="13"/>
      <c r="J105" s="58"/>
      <c r="K105" s="19">
        <v>450000</v>
      </c>
      <c r="L105" s="71"/>
      <c r="M105" s="71"/>
      <c r="N105" s="14"/>
      <c r="O105" s="14"/>
      <c r="P105" s="14"/>
      <c r="Q105" s="14"/>
    </row>
    <row r="106" spans="2:17" x14ac:dyDescent="0.25">
      <c r="B106" s="64"/>
      <c r="C106" s="61"/>
      <c r="D106" s="11" t="s">
        <v>27</v>
      </c>
      <c r="E106" s="17">
        <f>K99*25%/3</f>
        <v>168044.15422885571</v>
      </c>
      <c r="F106" s="17">
        <f>K102*25%/3</f>
        <v>75791.666666666672</v>
      </c>
      <c r="G106" s="17">
        <f t="shared" si="4"/>
        <v>50000</v>
      </c>
      <c r="H106" s="77"/>
      <c r="I106" s="13"/>
      <c r="J106" s="58"/>
      <c r="K106" s="14"/>
      <c r="L106" s="71"/>
      <c r="M106" s="71"/>
      <c r="N106" s="14"/>
      <c r="O106" s="14"/>
      <c r="P106" s="14"/>
      <c r="Q106" s="14"/>
    </row>
    <row r="107" spans="2:17" x14ac:dyDescent="0.25">
      <c r="B107" s="64"/>
      <c r="C107" s="61"/>
      <c r="D107" s="11" t="s">
        <v>28</v>
      </c>
      <c r="E107" s="17">
        <f>K99*28%/3</f>
        <v>188209.45273631843</v>
      </c>
      <c r="F107" s="17">
        <f>K102*28%/3</f>
        <v>84886.666666666672</v>
      </c>
      <c r="G107" s="17">
        <f t="shared" si="4"/>
        <v>50000</v>
      </c>
      <c r="H107" s="77"/>
      <c r="I107" s="13"/>
      <c r="J107" s="58"/>
      <c r="K107" s="14"/>
      <c r="L107" s="71"/>
      <c r="M107" s="71"/>
      <c r="N107" s="14"/>
      <c r="O107" s="14"/>
      <c r="P107" s="14"/>
      <c r="Q107" s="14"/>
    </row>
    <row r="108" spans="2:17" x14ac:dyDescent="0.25">
      <c r="B108" s="64"/>
      <c r="C108" s="61"/>
      <c r="D108" s="11" t="s">
        <v>29</v>
      </c>
      <c r="E108" s="17">
        <f>K99*28%/3</f>
        <v>188209.45273631843</v>
      </c>
      <c r="F108" s="17">
        <f>K102*28%/3</f>
        <v>84886.666666666672</v>
      </c>
      <c r="G108" s="17">
        <f t="shared" si="4"/>
        <v>50000</v>
      </c>
      <c r="H108" s="77"/>
      <c r="I108" s="13"/>
      <c r="J108" s="58"/>
      <c r="K108" s="14"/>
      <c r="L108" s="71"/>
      <c r="M108" s="71"/>
      <c r="N108" s="14"/>
      <c r="O108" s="14"/>
      <c r="P108" s="14"/>
      <c r="Q108" s="14"/>
    </row>
    <row r="109" spans="2:17" x14ac:dyDescent="0.25">
      <c r="B109" s="65"/>
      <c r="C109" s="62"/>
      <c r="D109" s="11" t="s">
        <v>30</v>
      </c>
      <c r="E109" s="17">
        <f>K99*28%/3</f>
        <v>188209.45273631843</v>
      </c>
      <c r="F109" s="17">
        <f>K102*28%/3</f>
        <v>84886.666666666672</v>
      </c>
      <c r="G109" s="17">
        <f t="shared" si="4"/>
        <v>50000</v>
      </c>
      <c r="H109" s="78"/>
      <c r="I109" s="13"/>
      <c r="J109" s="59"/>
      <c r="K109" s="14"/>
      <c r="L109" s="72"/>
      <c r="M109" s="72"/>
      <c r="N109" s="14"/>
      <c r="O109" s="14"/>
      <c r="P109" s="14"/>
      <c r="Q109" s="14"/>
    </row>
    <row r="111" spans="2:17" hidden="1" x14ac:dyDescent="0.25">
      <c r="B111" s="3" t="s">
        <v>31</v>
      </c>
    </row>
    <row r="112" spans="2:17" hidden="1" x14ac:dyDescent="0.25">
      <c r="B112" s="3" t="s">
        <v>32</v>
      </c>
    </row>
    <row r="113" spans="2:17" hidden="1" x14ac:dyDescent="0.25">
      <c r="B113" s="3" t="s">
        <v>33</v>
      </c>
    </row>
    <row r="114" spans="2:17" hidden="1" x14ac:dyDescent="0.25">
      <c r="B114" s="3" t="s">
        <v>34</v>
      </c>
    </row>
    <row r="116" spans="2:17" ht="49.8" customHeight="1" x14ac:dyDescent="0.25">
      <c r="B116" s="56" t="s">
        <v>59</v>
      </c>
      <c r="C116" s="56"/>
      <c r="D116" s="56"/>
      <c r="E116" s="56"/>
      <c r="F116" s="56"/>
      <c r="G116" s="56"/>
      <c r="H116" s="56"/>
      <c r="I116" s="56"/>
      <c r="J116" s="56"/>
      <c r="K116" s="56"/>
      <c r="L116" s="56"/>
      <c r="M116" s="56"/>
      <c r="N116" s="56"/>
      <c r="O116" s="56"/>
      <c r="P116" s="56"/>
      <c r="Q116" s="56"/>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zoomScale="78" zoomScaleNormal="78" workbookViewId="0">
      <selection activeCell="E32" sqref="E32"/>
    </sheetView>
  </sheetViews>
  <sheetFormatPr defaultColWidth="9.109375" defaultRowHeight="13.8" x14ac:dyDescent="0.25"/>
  <cols>
    <col min="1" max="1" width="9.109375" style="3"/>
    <col min="2" max="2" width="5.88671875" style="3" customWidth="1"/>
    <col min="3" max="3" width="13.21875" style="3" customWidth="1"/>
    <col min="4" max="4" width="8.6640625" style="3" customWidth="1"/>
    <col min="5" max="5" width="16" style="3" customWidth="1"/>
    <col min="6" max="6" width="14" style="3" customWidth="1"/>
    <col min="7" max="7" width="16.77734375" style="3" customWidth="1"/>
    <col min="8" max="8" width="13.6640625" style="27" bestFit="1" customWidth="1"/>
    <col min="9" max="9" width="12.33203125" style="3" customWidth="1"/>
    <col min="10" max="10" width="10.77734375" style="3" customWidth="1"/>
    <col min="11" max="11" width="11.88671875" style="3" customWidth="1"/>
    <col min="12" max="12" width="31.77734375" style="3" customWidth="1"/>
    <col min="13" max="13" width="25.77734375" style="3" customWidth="1"/>
    <col min="14" max="14" width="14.6640625" style="3" customWidth="1"/>
    <col min="15" max="15" width="14.33203125" style="3" customWidth="1"/>
    <col min="16" max="16" width="16.21875" style="3" customWidth="1"/>
    <col min="17" max="17" width="17.109375" style="3" customWidth="1"/>
    <col min="18" max="16384" width="9.109375" style="3"/>
  </cols>
  <sheetData>
    <row r="2" spans="2:18" x14ac:dyDescent="0.25">
      <c r="B2" s="1" t="s">
        <v>51</v>
      </c>
      <c r="C2" s="2"/>
      <c r="D2" s="2"/>
      <c r="E2" s="2"/>
      <c r="F2" s="2"/>
      <c r="G2" s="2"/>
      <c r="H2" s="23"/>
      <c r="I2" s="2"/>
      <c r="J2" s="2"/>
      <c r="K2" s="2"/>
      <c r="L2" s="2"/>
      <c r="M2" s="2"/>
      <c r="N2" s="2"/>
    </row>
    <row r="3" spans="2:18" x14ac:dyDescent="0.25">
      <c r="B3" s="4" t="s">
        <v>0</v>
      </c>
      <c r="C3" s="5"/>
      <c r="D3" s="5"/>
      <c r="E3" s="5"/>
      <c r="F3" s="5"/>
      <c r="G3" s="5"/>
      <c r="H3" s="24"/>
      <c r="I3" s="5"/>
      <c r="J3" s="5"/>
      <c r="K3" s="5"/>
      <c r="L3" s="5"/>
      <c r="M3" s="5"/>
      <c r="N3" s="2"/>
    </row>
    <row r="4" spans="2:18" x14ac:dyDescent="0.25">
      <c r="B4" s="4" t="s">
        <v>1</v>
      </c>
      <c r="C4" s="6"/>
      <c r="D4" s="6"/>
      <c r="E4" s="6"/>
      <c r="F4" s="6"/>
      <c r="G4" s="6"/>
      <c r="H4" s="25"/>
      <c r="I4" s="6"/>
      <c r="J4" s="6"/>
      <c r="K4" s="6"/>
      <c r="L4" s="6"/>
      <c r="M4" s="6"/>
      <c r="N4" s="6"/>
    </row>
    <row r="5" spans="2:18" x14ac:dyDescent="0.25">
      <c r="B5" s="7"/>
      <c r="C5" s="7"/>
      <c r="D5" s="7"/>
      <c r="E5" s="7"/>
      <c r="F5" s="7"/>
      <c r="G5" s="7"/>
      <c r="H5" s="26"/>
      <c r="I5" s="7"/>
      <c r="J5" s="7"/>
      <c r="K5" s="7"/>
      <c r="L5" s="7"/>
      <c r="M5" s="7"/>
      <c r="N5" s="7"/>
    </row>
    <row r="6" spans="2:18" x14ac:dyDescent="0.25">
      <c r="B6" s="68" t="s">
        <v>2</v>
      </c>
      <c r="C6" s="68"/>
      <c r="D6" s="8"/>
      <c r="E6" s="7"/>
      <c r="F6" s="7"/>
      <c r="G6" s="7"/>
      <c r="H6" s="26"/>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69</v>
      </c>
      <c r="D10" s="11" t="s">
        <v>19</v>
      </c>
      <c r="E10" s="17">
        <f>K11*25%/3</f>
        <v>168877.48756218908</v>
      </c>
      <c r="F10" s="17">
        <f>K14*25%/3</f>
        <v>33816.666666666664</v>
      </c>
      <c r="G10" s="17">
        <f>$K$17/9</f>
        <v>27777.777777777777</v>
      </c>
      <c r="H10" s="76" t="s">
        <v>61</v>
      </c>
      <c r="I10" s="13"/>
      <c r="J10" s="57">
        <v>3.5107073649116409</v>
      </c>
      <c r="K10" s="15" t="s">
        <v>40</v>
      </c>
      <c r="L10" s="70" t="s">
        <v>44</v>
      </c>
      <c r="M10" s="70" t="s">
        <v>46</v>
      </c>
      <c r="N10" s="14"/>
      <c r="O10" s="14"/>
      <c r="P10" s="14"/>
      <c r="Q10" s="14"/>
    </row>
    <row r="11" spans="2:18" x14ac:dyDescent="0.25">
      <c r="B11" s="64"/>
      <c r="C11" s="61"/>
      <c r="D11" s="11" t="s">
        <v>20</v>
      </c>
      <c r="E11" s="17">
        <f>K11*25%/3</f>
        <v>168877.48756218908</v>
      </c>
      <c r="F11" s="17">
        <f>K14*25%/3</f>
        <v>33816.666666666664</v>
      </c>
      <c r="G11" s="17">
        <f t="shared" ref="G11:G21" si="0">$K$17/9</f>
        <v>27777.777777777777</v>
      </c>
      <c r="H11" s="77"/>
      <c r="I11" s="13"/>
      <c r="J11" s="58"/>
      <c r="K11" s="19">
        <v>2026529.8507462691</v>
      </c>
      <c r="L11" s="71"/>
      <c r="M11" s="71"/>
      <c r="N11" s="14"/>
      <c r="O11" s="14"/>
      <c r="P11" s="14"/>
      <c r="Q11" s="14"/>
    </row>
    <row r="12" spans="2:18" x14ac:dyDescent="0.25">
      <c r="B12" s="64"/>
      <c r="C12" s="61"/>
      <c r="D12" s="11" t="s">
        <v>21</v>
      </c>
      <c r="E12" s="17">
        <f>K11*25%/3</f>
        <v>168877.48756218908</v>
      </c>
      <c r="F12" s="17">
        <f>K14*25%/3</f>
        <v>33816.666666666664</v>
      </c>
      <c r="G12" s="17">
        <f t="shared" si="0"/>
        <v>27777.777777777777</v>
      </c>
      <c r="H12" s="77"/>
      <c r="I12" s="13"/>
      <c r="J12" s="58"/>
      <c r="K12" s="16"/>
      <c r="L12" s="71"/>
      <c r="M12" s="71"/>
      <c r="N12" s="14"/>
      <c r="O12" s="14"/>
      <c r="P12" s="14"/>
      <c r="Q12" s="14"/>
    </row>
    <row r="13" spans="2:18" x14ac:dyDescent="0.25">
      <c r="B13" s="64"/>
      <c r="C13" s="61"/>
      <c r="D13" s="11" t="s">
        <v>22</v>
      </c>
      <c r="E13" s="17">
        <f>K11*22%/3</f>
        <v>148612.18905472642</v>
      </c>
      <c r="F13" s="17">
        <f>K14*22%/3</f>
        <v>29758.666666666668</v>
      </c>
      <c r="G13" s="17"/>
      <c r="H13" s="77"/>
      <c r="I13" s="13"/>
      <c r="J13" s="58"/>
      <c r="K13" s="16" t="s">
        <v>41</v>
      </c>
      <c r="L13" s="71"/>
      <c r="M13" s="71"/>
      <c r="N13" s="14"/>
      <c r="O13" s="14"/>
      <c r="P13" s="14"/>
      <c r="Q13" s="14"/>
    </row>
    <row r="14" spans="2:18" x14ac:dyDescent="0.25">
      <c r="B14" s="64"/>
      <c r="C14" s="61"/>
      <c r="D14" s="11" t="s">
        <v>23</v>
      </c>
      <c r="E14" s="17">
        <f>K11*22%/3</f>
        <v>148612.18905472642</v>
      </c>
      <c r="F14" s="17">
        <f>K14*22%/3</f>
        <v>29758.666666666668</v>
      </c>
      <c r="G14" s="17"/>
      <c r="H14" s="77"/>
      <c r="I14" s="13"/>
      <c r="J14" s="58"/>
      <c r="K14" s="19">
        <v>405800</v>
      </c>
      <c r="L14" s="71"/>
      <c r="M14" s="71"/>
      <c r="N14" s="14"/>
      <c r="O14" s="14"/>
      <c r="P14" s="14"/>
      <c r="Q14" s="14"/>
    </row>
    <row r="15" spans="2:18" x14ac:dyDescent="0.25">
      <c r="B15" s="64"/>
      <c r="C15" s="61"/>
      <c r="D15" s="11" t="s">
        <v>24</v>
      </c>
      <c r="E15" s="17">
        <f>K11*22%/3</f>
        <v>148612.18905472642</v>
      </c>
      <c r="F15" s="17">
        <f>K14*22%/3</f>
        <v>29758.666666666668</v>
      </c>
      <c r="G15" s="17"/>
      <c r="H15" s="77"/>
      <c r="I15" s="12"/>
      <c r="J15" s="58"/>
      <c r="K15" s="16"/>
      <c r="L15" s="71"/>
      <c r="M15" s="71"/>
      <c r="N15" s="14"/>
      <c r="O15" s="14"/>
      <c r="P15" s="14"/>
      <c r="Q15" s="14"/>
      <c r="R15" s="14"/>
    </row>
    <row r="16" spans="2:18" x14ac:dyDescent="0.25">
      <c r="B16" s="64"/>
      <c r="C16" s="61"/>
      <c r="D16" s="11" t="s">
        <v>25</v>
      </c>
      <c r="E16" s="17">
        <f>K11*25%/3</f>
        <v>168877.48756218908</v>
      </c>
      <c r="F16" s="17">
        <f>K14*25%/3</f>
        <v>33816.666666666664</v>
      </c>
      <c r="G16" s="17">
        <f t="shared" si="0"/>
        <v>27777.777777777777</v>
      </c>
      <c r="H16" s="77"/>
      <c r="I16" s="13"/>
      <c r="J16" s="58"/>
      <c r="K16" s="16" t="s">
        <v>42</v>
      </c>
      <c r="L16" s="71"/>
      <c r="M16" s="71"/>
      <c r="N16" s="14"/>
      <c r="O16" s="14"/>
      <c r="P16" s="14"/>
      <c r="Q16" s="14"/>
    </row>
    <row r="17" spans="2:17" x14ac:dyDescent="0.25">
      <c r="B17" s="64"/>
      <c r="C17" s="61"/>
      <c r="D17" s="11" t="s">
        <v>26</v>
      </c>
      <c r="E17" s="17">
        <f>K11*25%/3</f>
        <v>168877.48756218908</v>
      </c>
      <c r="F17" s="17">
        <f>K14*25%/3</f>
        <v>33816.666666666664</v>
      </c>
      <c r="G17" s="17">
        <f t="shared" si="0"/>
        <v>27777.777777777777</v>
      </c>
      <c r="H17" s="77"/>
      <c r="I17" s="13"/>
      <c r="J17" s="58"/>
      <c r="K17" s="19">
        <v>250000</v>
      </c>
      <c r="L17" s="71"/>
      <c r="M17" s="71"/>
      <c r="N17" s="14"/>
      <c r="O17" s="14"/>
      <c r="P17" s="14"/>
      <c r="Q17" s="14"/>
    </row>
    <row r="18" spans="2:17" x14ac:dyDescent="0.25">
      <c r="B18" s="64"/>
      <c r="C18" s="61"/>
      <c r="D18" s="11" t="s">
        <v>27</v>
      </c>
      <c r="E18" s="17">
        <f>K11*25%/3</f>
        <v>168877.48756218908</v>
      </c>
      <c r="F18" s="17">
        <f>K14*25%/3</f>
        <v>33816.666666666664</v>
      </c>
      <c r="G18" s="17">
        <f t="shared" si="0"/>
        <v>27777.777777777777</v>
      </c>
      <c r="H18" s="77"/>
      <c r="I18" s="13"/>
      <c r="J18" s="58"/>
      <c r="K18" s="14"/>
      <c r="L18" s="71"/>
      <c r="M18" s="71"/>
      <c r="N18" s="14"/>
      <c r="O18" s="14"/>
      <c r="P18" s="14"/>
      <c r="Q18" s="14"/>
    </row>
    <row r="19" spans="2:17" x14ac:dyDescent="0.25">
      <c r="B19" s="64"/>
      <c r="C19" s="61"/>
      <c r="D19" s="11" t="s">
        <v>28</v>
      </c>
      <c r="E19" s="17">
        <f>K11*28%/3</f>
        <v>189142.7860696518</v>
      </c>
      <c r="F19" s="17">
        <f>K14*28%/3</f>
        <v>37874.666666666672</v>
      </c>
      <c r="G19" s="17">
        <f t="shared" si="0"/>
        <v>27777.777777777777</v>
      </c>
      <c r="H19" s="77"/>
      <c r="I19" s="13"/>
      <c r="J19" s="58"/>
      <c r="K19" s="14"/>
      <c r="L19" s="71"/>
      <c r="M19" s="71"/>
      <c r="N19" s="14"/>
      <c r="O19" s="14"/>
      <c r="P19" s="14"/>
      <c r="Q19" s="14"/>
    </row>
    <row r="20" spans="2:17" x14ac:dyDescent="0.25">
      <c r="B20" s="64"/>
      <c r="C20" s="61"/>
      <c r="D20" s="11" t="s">
        <v>29</v>
      </c>
      <c r="E20" s="17">
        <f>K11*28%/3</f>
        <v>189142.7860696518</v>
      </c>
      <c r="F20" s="17">
        <f>K14*28%/3</f>
        <v>37874.666666666672</v>
      </c>
      <c r="G20" s="17">
        <f t="shared" si="0"/>
        <v>27777.777777777777</v>
      </c>
      <c r="H20" s="77"/>
      <c r="I20" s="13"/>
      <c r="J20" s="58"/>
      <c r="K20" s="14"/>
      <c r="L20" s="71"/>
      <c r="M20" s="71"/>
      <c r="N20" s="14"/>
      <c r="O20" s="14"/>
      <c r="P20" s="14"/>
      <c r="Q20" s="14"/>
    </row>
    <row r="21" spans="2:17" x14ac:dyDescent="0.25">
      <c r="B21" s="65"/>
      <c r="C21" s="62"/>
      <c r="D21" s="11" t="s">
        <v>30</v>
      </c>
      <c r="E21" s="17">
        <f>K11*28%/3</f>
        <v>189142.7860696518</v>
      </c>
      <c r="F21" s="17">
        <f>K14*28%/3</f>
        <v>37874.666666666672</v>
      </c>
      <c r="G21" s="17">
        <f t="shared" si="0"/>
        <v>27777.777777777777</v>
      </c>
      <c r="H21" s="78"/>
      <c r="I21" s="13"/>
      <c r="J21" s="59"/>
      <c r="K21" s="14"/>
      <c r="L21" s="72"/>
      <c r="M21" s="72"/>
      <c r="N21" s="14"/>
      <c r="O21" s="14"/>
      <c r="P21" s="14"/>
      <c r="Q21" s="14"/>
    </row>
    <row r="23" spans="2:17" x14ac:dyDescent="0.25">
      <c r="B23" s="3" t="s">
        <v>31</v>
      </c>
    </row>
    <row r="24" spans="2:17" x14ac:dyDescent="0.25">
      <c r="B24" s="3" t="s">
        <v>32</v>
      </c>
    </row>
    <row r="25" spans="2:17" x14ac:dyDescent="0.25">
      <c r="B25" s="3" t="s">
        <v>33</v>
      </c>
    </row>
    <row r="26" spans="2:17" x14ac:dyDescent="0.25">
      <c r="B26" s="3" t="s">
        <v>34</v>
      </c>
    </row>
    <row r="28" spans="2:17" x14ac:dyDescent="0.25">
      <c r="B28" s="68" t="s">
        <v>35</v>
      </c>
      <c r="C28" s="68"/>
      <c r="D28" s="8"/>
      <c r="E28" s="7"/>
      <c r="F28" s="7"/>
      <c r="G28" s="7"/>
      <c r="H28" s="26"/>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Kpkd 5</v>
      </c>
      <c r="D32" s="11" t="s">
        <v>19</v>
      </c>
      <c r="E32" s="17">
        <f>K33*25%/3</f>
        <v>168877.48756218908</v>
      </c>
      <c r="F32" s="17">
        <f>K36*25%/3</f>
        <v>33816.666666666664</v>
      </c>
      <c r="G32" s="17">
        <f>$K$39/9</f>
        <v>27777.777777777777</v>
      </c>
      <c r="H32" s="76" t="str">
        <f>H10</f>
        <v>WCL, MCL, SECL, Washed, Imported</v>
      </c>
      <c r="I32" s="13"/>
      <c r="J32" s="57">
        <v>3.7339096650514967</v>
      </c>
      <c r="K32" s="15" t="s">
        <v>40</v>
      </c>
      <c r="L32" s="70" t="s">
        <v>44</v>
      </c>
      <c r="M32" s="70" t="s">
        <v>46</v>
      </c>
      <c r="N32" s="14"/>
      <c r="O32" s="14"/>
      <c r="P32" s="14"/>
      <c r="Q32" s="14"/>
    </row>
    <row r="33" spans="2:17" x14ac:dyDescent="0.25">
      <c r="B33" s="64"/>
      <c r="C33" s="61"/>
      <c r="D33" s="11" t="s">
        <v>20</v>
      </c>
      <c r="E33" s="17">
        <f>K33*25%/3</f>
        <v>168877.48756218908</v>
      </c>
      <c r="F33" s="17">
        <f>K36*25%/3</f>
        <v>33816.666666666664</v>
      </c>
      <c r="G33" s="17">
        <f t="shared" ref="G33:G43" si="1">$K$39/9</f>
        <v>27777.777777777777</v>
      </c>
      <c r="H33" s="77"/>
      <c r="I33" s="13"/>
      <c r="J33" s="58"/>
      <c r="K33" s="19">
        <v>2026529.8507462691</v>
      </c>
      <c r="L33" s="71"/>
      <c r="M33" s="71"/>
      <c r="N33" s="14"/>
      <c r="O33" s="14"/>
      <c r="P33" s="14"/>
      <c r="Q33" s="14"/>
    </row>
    <row r="34" spans="2:17" x14ac:dyDescent="0.25">
      <c r="B34" s="64"/>
      <c r="C34" s="61"/>
      <c r="D34" s="11" t="s">
        <v>21</v>
      </c>
      <c r="E34" s="17">
        <f>K33*25%/3</f>
        <v>168877.48756218908</v>
      </c>
      <c r="F34" s="17">
        <f>K36*25%/3</f>
        <v>33816.666666666664</v>
      </c>
      <c r="G34" s="17">
        <f t="shared" si="1"/>
        <v>27777.777777777777</v>
      </c>
      <c r="H34" s="77"/>
      <c r="I34" s="13"/>
      <c r="J34" s="58"/>
      <c r="K34" s="16"/>
      <c r="L34" s="71"/>
      <c r="M34" s="71"/>
      <c r="N34" s="14"/>
      <c r="O34" s="14"/>
      <c r="P34" s="14"/>
      <c r="Q34" s="14"/>
    </row>
    <row r="35" spans="2:17" x14ac:dyDescent="0.25">
      <c r="B35" s="64"/>
      <c r="C35" s="61"/>
      <c r="D35" s="11" t="s">
        <v>22</v>
      </c>
      <c r="E35" s="17">
        <f>K33*22%/3</f>
        <v>148612.18905472642</v>
      </c>
      <c r="F35" s="17">
        <f>K36*22%/3</f>
        <v>29758.666666666668</v>
      </c>
      <c r="G35" s="17"/>
      <c r="H35" s="77"/>
      <c r="I35" s="13"/>
      <c r="J35" s="58"/>
      <c r="K35" s="16" t="s">
        <v>41</v>
      </c>
      <c r="L35" s="71"/>
      <c r="M35" s="71"/>
      <c r="N35" s="14"/>
      <c r="O35" s="14"/>
      <c r="P35" s="14"/>
      <c r="Q35" s="14"/>
    </row>
    <row r="36" spans="2:17" x14ac:dyDescent="0.25">
      <c r="B36" s="64"/>
      <c r="C36" s="61"/>
      <c r="D36" s="11" t="s">
        <v>23</v>
      </c>
      <c r="E36" s="17">
        <f>K33*22%/3</f>
        <v>148612.18905472642</v>
      </c>
      <c r="F36" s="17">
        <f>K36*22%/3</f>
        <v>29758.666666666668</v>
      </c>
      <c r="G36" s="17"/>
      <c r="H36" s="77"/>
      <c r="I36" s="13"/>
      <c r="J36" s="58"/>
      <c r="K36" s="19">
        <v>405800</v>
      </c>
      <c r="L36" s="71"/>
      <c r="M36" s="71"/>
      <c r="N36" s="14"/>
      <c r="O36" s="14"/>
      <c r="P36" s="14"/>
      <c r="Q36" s="14"/>
    </row>
    <row r="37" spans="2:17" x14ac:dyDescent="0.25">
      <c r="B37" s="64"/>
      <c r="C37" s="61"/>
      <c r="D37" s="11" t="s">
        <v>24</v>
      </c>
      <c r="E37" s="17">
        <f>K33*22%/3</f>
        <v>148612.18905472642</v>
      </c>
      <c r="F37" s="17">
        <f>K36*22%/3</f>
        <v>29758.666666666668</v>
      </c>
      <c r="G37" s="17"/>
      <c r="H37" s="77"/>
      <c r="I37" s="13"/>
      <c r="J37" s="58"/>
      <c r="K37" s="16"/>
      <c r="L37" s="71"/>
      <c r="M37" s="71"/>
      <c r="N37" s="14"/>
      <c r="O37" s="14"/>
      <c r="P37" s="14"/>
      <c r="Q37" s="14"/>
    </row>
    <row r="38" spans="2:17" x14ac:dyDescent="0.25">
      <c r="B38" s="64"/>
      <c r="C38" s="61"/>
      <c r="D38" s="11" t="s">
        <v>25</v>
      </c>
      <c r="E38" s="17">
        <f>K33*25%/3</f>
        <v>168877.48756218908</v>
      </c>
      <c r="F38" s="17">
        <f>K36*25%/3</f>
        <v>33816.666666666664</v>
      </c>
      <c r="G38" s="17">
        <f t="shared" si="1"/>
        <v>27777.777777777777</v>
      </c>
      <c r="H38" s="77"/>
      <c r="I38" s="13"/>
      <c r="J38" s="58"/>
      <c r="K38" s="16" t="s">
        <v>42</v>
      </c>
      <c r="L38" s="71"/>
      <c r="M38" s="71"/>
      <c r="N38" s="14"/>
      <c r="O38" s="14"/>
      <c r="P38" s="14"/>
      <c r="Q38" s="14"/>
    </row>
    <row r="39" spans="2:17" x14ac:dyDescent="0.25">
      <c r="B39" s="64"/>
      <c r="C39" s="61"/>
      <c r="D39" s="11" t="s">
        <v>26</v>
      </c>
      <c r="E39" s="17">
        <f>K33*25%/3</f>
        <v>168877.48756218908</v>
      </c>
      <c r="F39" s="17">
        <f>K36*25%/3</f>
        <v>33816.666666666664</v>
      </c>
      <c r="G39" s="17">
        <f t="shared" si="1"/>
        <v>27777.777777777777</v>
      </c>
      <c r="H39" s="77"/>
      <c r="I39" s="13"/>
      <c r="J39" s="58"/>
      <c r="K39" s="19">
        <v>250000</v>
      </c>
      <c r="L39" s="71"/>
      <c r="M39" s="71"/>
      <c r="N39" s="14"/>
      <c r="O39" s="14"/>
      <c r="P39" s="14"/>
      <c r="Q39" s="14"/>
    </row>
    <row r="40" spans="2:17" x14ac:dyDescent="0.25">
      <c r="B40" s="64"/>
      <c r="C40" s="61"/>
      <c r="D40" s="11" t="s">
        <v>27</v>
      </c>
      <c r="E40" s="17">
        <f>K33*25%/3</f>
        <v>168877.48756218908</v>
      </c>
      <c r="F40" s="17">
        <f>K36*25%/3</f>
        <v>33816.666666666664</v>
      </c>
      <c r="G40" s="17">
        <f t="shared" si="1"/>
        <v>27777.777777777777</v>
      </c>
      <c r="H40" s="77"/>
      <c r="I40" s="13"/>
      <c r="J40" s="58"/>
      <c r="K40" s="14"/>
      <c r="L40" s="71"/>
      <c r="M40" s="71"/>
      <c r="N40" s="14"/>
      <c r="O40" s="14"/>
      <c r="P40" s="14"/>
      <c r="Q40" s="14"/>
    </row>
    <row r="41" spans="2:17" x14ac:dyDescent="0.25">
      <c r="B41" s="64"/>
      <c r="C41" s="61"/>
      <c r="D41" s="11" t="s">
        <v>28</v>
      </c>
      <c r="E41" s="17">
        <f>K33*28%/3</f>
        <v>189142.7860696518</v>
      </c>
      <c r="F41" s="17">
        <f>K36*28%/3</f>
        <v>37874.666666666672</v>
      </c>
      <c r="G41" s="17">
        <f t="shared" si="1"/>
        <v>27777.777777777777</v>
      </c>
      <c r="H41" s="77"/>
      <c r="I41" s="13"/>
      <c r="J41" s="58"/>
      <c r="K41" s="14"/>
      <c r="L41" s="71"/>
      <c r="M41" s="71"/>
      <c r="N41" s="14"/>
      <c r="O41" s="14"/>
      <c r="P41" s="14"/>
      <c r="Q41" s="14"/>
    </row>
    <row r="42" spans="2:17" x14ac:dyDescent="0.25">
      <c r="B42" s="64"/>
      <c r="C42" s="61"/>
      <c r="D42" s="11" t="s">
        <v>29</v>
      </c>
      <c r="E42" s="17">
        <f>K33*28%/3</f>
        <v>189142.7860696518</v>
      </c>
      <c r="F42" s="17">
        <f>K36*28%/3</f>
        <v>37874.666666666672</v>
      </c>
      <c r="G42" s="17">
        <f t="shared" si="1"/>
        <v>27777.777777777777</v>
      </c>
      <c r="H42" s="77"/>
      <c r="I42" s="13"/>
      <c r="J42" s="58"/>
      <c r="K42" s="14"/>
      <c r="L42" s="71"/>
      <c r="M42" s="71"/>
      <c r="N42" s="14"/>
      <c r="O42" s="14"/>
      <c r="P42" s="14"/>
      <c r="Q42" s="14"/>
    </row>
    <row r="43" spans="2:17" x14ac:dyDescent="0.25">
      <c r="B43" s="65"/>
      <c r="C43" s="62"/>
      <c r="D43" s="11" t="s">
        <v>30</v>
      </c>
      <c r="E43" s="17">
        <f>K33*28%/3</f>
        <v>189142.7860696518</v>
      </c>
      <c r="F43" s="17">
        <f>K36*28%/3</f>
        <v>37874.666666666672</v>
      </c>
      <c r="G43" s="17">
        <f t="shared" si="1"/>
        <v>27777.777777777777</v>
      </c>
      <c r="H43" s="78"/>
      <c r="I43" s="13"/>
      <c r="J43" s="59"/>
      <c r="K43" s="14"/>
      <c r="L43" s="72"/>
      <c r="M43" s="72"/>
      <c r="N43" s="14"/>
      <c r="O43" s="14"/>
      <c r="P43" s="14"/>
      <c r="Q43" s="14"/>
    </row>
    <row r="45" spans="2:17" hidden="1" x14ac:dyDescent="0.25">
      <c r="B45" s="3" t="s">
        <v>31</v>
      </c>
    </row>
    <row r="46" spans="2:17" hidden="1" x14ac:dyDescent="0.25">
      <c r="B46" s="3" t="s">
        <v>32</v>
      </c>
    </row>
    <row r="47" spans="2:17" hidden="1" x14ac:dyDescent="0.25">
      <c r="B47" s="3" t="s">
        <v>33</v>
      </c>
    </row>
    <row r="48" spans="2:17" hidden="1" x14ac:dyDescent="0.25">
      <c r="B48" s="3" t="s">
        <v>34</v>
      </c>
    </row>
    <row r="50" spans="2:17" x14ac:dyDescent="0.25">
      <c r="B50" s="68" t="s">
        <v>36</v>
      </c>
      <c r="C50" s="68"/>
      <c r="D50" s="8"/>
      <c r="E50" s="7"/>
      <c r="F50" s="7"/>
      <c r="G50" s="7"/>
      <c r="H50" s="26"/>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Kpkd 5</v>
      </c>
      <c r="D54" s="11" t="s">
        <v>19</v>
      </c>
      <c r="E54" s="17">
        <f>K55*25%/3</f>
        <v>168044.15422885571</v>
      </c>
      <c r="F54" s="17">
        <f>K58*25%/3</f>
        <v>33816.666666666664</v>
      </c>
      <c r="G54" s="17">
        <f>$K$61/9</f>
        <v>27777.777777777777</v>
      </c>
      <c r="H54" s="76" t="str">
        <f>H32</f>
        <v>WCL, MCL, SECL, Washed, Imported</v>
      </c>
      <c r="I54" s="13"/>
      <c r="J54" s="57">
        <v>3.9233645300235862</v>
      </c>
      <c r="K54" s="15" t="s">
        <v>40</v>
      </c>
      <c r="L54" s="70" t="s">
        <v>44</v>
      </c>
      <c r="M54" s="70" t="s">
        <v>46</v>
      </c>
      <c r="N54" s="14"/>
      <c r="O54" s="14"/>
      <c r="P54" s="14"/>
      <c r="Q54" s="14"/>
    </row>
    <row r="55" spans="2:17" x14ac:dyDescent="0.25">
      <c r="B55" s="64"/>
      <c r="C55" s="61"/>
      <c r="D55" s="11" t="s">
        <v>20</v>
      </c>
      <c r="E55" s="17">
        <f>K55*25%/3</f>
        <v>168044.15422885571</v>
      </c>
      <c r="F55" s="17">
        <f>K58*25%/3</f>
        <v>33816.666666666664</v>
      </c>
      <c r="G55" s="17">
        <f t="shared" ref="G55:G65" si="2">$K$61/9</f>
        <v>27777.777777777777</v>
      </c>
      <c r="H55" s="77"/>
      <c r="I55" s="13"/>
      <c r="J55" s="58"/>
      <c r="K55" s="19">
        <v>2016529.8507462684</v>
      </c>
      <c r="L55" s="71"/>
      <c r="M55" s="71"/>
      <c r="N55" s="14"/>
      <c r="O55" s="14"/>
      <c r="P55" s="14"/>
      <c r="Q55" s="14"/>
    </row>
    <row r="56" spans="2:17" x14ac:dyDescent="0.25">
      <c r="B56" s="64"/>
      <c r="C56" s="61"/>
      <c r="D56" s="11" t="s">
        <v>21</v>
      </c>
      <c r="E56" s="17">
        <f>K55*25%/3</f>
        <v>168044.15422885571</v>
      </c>
      <c r="F56" s="17">
        <f>K58*25%/3</f>
        <v>33816.666666666664</v>
      </c>
      <c r="G56" s="17">
        <f t="shared" si="2"/>
        <v>27777.777777777777</v>
      </c>
      <c r="H56" s="77"/>
      <c r="I56" s="13"/>
      <c r="J56" s="58"/>
      <c r="K56" s="16"/>
      <c r="L56" s="71"/>
      <c r="M56" s="71"/>
      <c r="N56" s="14"/>
      <c r="O56" s="14"/>
      <c r="P56" s="14"/>
      <c r="Q56" s="14"/>
    </row>
    <row r="57" spans="2:17" x14ac:dyDescent="0.25">
      <c r="B57" s="64"/>
      <c r="C57" s="61"/>
      <c r="D57" s="11" t="s">
        <v>22</v>
      </c>
      <c r="E57" s="17">
        <f>K55*22%/3</f>
        <v>147878.85572139302</v>
      </c>
      <c r="F57" s="17">
        <f>K58*22%/3</f>
        <v>29758.666666666668</v>
      </c>
      <c r="G57" s="17"/>
      <c r="H57" s="77"/>
      <c r="I57" s="13"/>
      <c r="J57" s="58"/>
      <c r="K57" s="16" t="s">
        <v>41</v>
      </c>
      <c r="L57" s="71"/>
      <c r="M57" s="71"/>
      <c r="N57" s="14"/>
      <c r="O57" s="14"/>
      <c r="P57" s="14"/>
      <c r="Q57" s="14"/>
    </row>
    <row r="58" spans="2:17" x14ac:dyDescent="0.25">
      <c r="B58" s="64"/>
      <c r="C58" s="61"/>
      <c r="D58" s="11" t="s">
        <v>23</v>
      </c>
      <c r="E58" s="17">
        <f>K55*22%/3</f>
        <v>147878.85572139302</v>
      </c>
      <c r="F58" s="17">
        <f>K58*22%/3</f>
        <v>29758.666666666668</v>
      </c>
      <c r="G58" s="17"/>
      <c r="H58" s="77"/>
      <c r="I58" s="13"/>
      <c r="J58" s="58"/>
      <c r="K58" s="19">
        <v>405800</v>
      </c>
      <c r="L58" s="71"/>
      <c r="M58" s="71"/>
      <c r="N58" s="14"/>
      <c r="O58" s="14"/>
      <c r="P58" s="14"/>
      <c r="Q58" s="14"/>
    </row>
    <row r="59" spans="2:17" x14ac:dyDescent="0.25">
      <c r="B59" s="64"/>
      <c r="C59" s="61"/>
      <c r="D59" s="11" t="s">
        <v>24</v>
      </c>
      <c r="E59" s="17">
        <f>K55*22%/3</f>
        <v>147878.85572139302</v>
      </c>
      <c r="F59" s="17">
        <f>K58*22%/3</f>
        <v>29758.666666666668</v>
      </c>
      <c r="G59" s="17"/>
      <c r="H59" s="77"/>
      <c r="I59" s="13"/>
      <c r="J59" s="58"/>
      <c r="K59" s="16"/>
      <c r="L59" s="71"/>
      <c r="M59" s="71"/>
      <c r="N59" s="14"/>
      <c r="O59" s="14"/>
      <c r="P59" s="14"/>
      <c r="Q59" s="14"/>
    </row>
    <row r="60" spans="2:17" x14ac:dyDescent="0.25">
      <c r="B60" s="64"/>
      <c r="C60" s="61"/>
      <c r="D60" s="11" t="s">
        <v>25</v>
      </c>
      <c r="E60" s="17">
        <f>K55*25%/3</f>
        <v>168044.15422885571</v>
      </c>
      <c r="F60" s="17">
        <f>K58*25%/3</f>
        <v>33816.666666666664</v>
      </c>
      <c r="G60" s="17">
        <f t="shared" si="2"/>
        <v>27777.777777777777</v>
      </c>
      <c r="H60" s="77"/>
      <c r="I60" s="13"/>
      <c r="J60" s="58"/>
      <c r="K60" s="16" t="s">
        <v>42</v>
      </c>
      <c r="L60" s="71"/>
      <c r="M60" s="71"/>
      <c r="N60" s="14"/>
      <c r="O60" s="14"/>
      <c r="P60" s="14"/>
      <c r="Q60" s="14"/>
    </row>
    <row r="61" spans="2:17" x14ac:dyDescent="0.25">
      <c r="B61" s="64"/>
      <c r="C61" s="61"/>
      <c r="D61" s="11" t="s">
        <v>26</v>
      </c>
      <c r="E61" s="17">
        <f>K55*25%/3</f>
        <v>168044.15422885571</v>
      </c>
      <c r="F61" s="17">
        <f>K58*25%/3</f>
        <v>33816.666666666664</v>
      </c>
      <c r="G61" s="17">
        <f t="shared" si="2"/>
        <v>27777.777777777777</v>
      </c>
      <c r="H61" s="77"/>
      <c r="I61" s="13"/>
      <c r="J61" s="58"/>
      <c r="K61" s="19">
        <v>250000</v>
      </c>
      <c r="L61" s="71"/>
      <c r="M61" s="71"/>
      <c r="N61" s="14"/>
      <c r="O61" s="14"/>
      <c r="P61" s="14"/>
      <c r="Q61" s="14"/>
    </row>
    <row r="62" spans="2:17" x14ac:dyDescent="0.25">
      <c r="B62" s="64"/>
      <c r="C62" s="61"/>
      <c r="D62" s="11" t="s">
        <v>27</v>
      </c>
      <c r="E62" s="17">
        <f>K55*25%/3</f>
        <v>168044.15422885571</v>
      </c>
      <c r="F62" s="17">
        <f>K58*25%/3</f>
        <v>33816.666666666664</v>
      </c>
      <c r="G62" s="17">
        <f t="shared" si="2"/>
        <v>27777.777777777777</v>
      </c>
      <c r="H62" s="77"/>
      <c r="I62" s="13"/>
      <c r="J62" s="58"/>
      <c r="K62" s="14"/>
      <c r="L62" s="71"/>
      <c r="M62" s="71"/>
      <c r="N62" s="14"/>
      <c r="O62" s="14"/>
      <c r="P62" s="14"/>
      <c r="Q62" s="14"/>
    </row>
    <row r="63" spans="2:17" x14ac:dyDescent="0.25">
      <c r="B63" s="64"/>
      <c r="C63" s="61"/>
      <c r="D63" s="11" t="s">
        <v>28</v>
      </c>
      <c r="E63" s="17">
        <f>K55*28%/3</f>
        <v>188209.45273631843</v>
      </c>
      <c r="F63" s="17">
        <f>K58*28%/3</f>
        <v>37874.666666666672</v>
      </c>
      <c r="G63" s="17">
        <f t="shared" si="2"/>
        <v>27777.777777777777</v>
      </c>
      <c r="H63" s="77"/>
      <c r="I63" s="13"/>
      <c r="J63" s="58"/>
      <c r="K63" s="14"/>
      <c r="L63" s="71"/>
      <c r="M63" s="71"/>
      <c r="N63" s="14"/>
      <c r="O63" s="14"/>
      <c r="P63" s="14"/>
      <c r="Q63" s="14"/>
    </row>
    <row r="64" spans="2:17" x14ac:dyDescent="0.25">
      <c r="B64" s="64"/>
      <c r="C64" s="61"/>
      <c r="D64" s="11" t="s">
        <v>29</v>
      </c>
      <c r="E64" s="17">
        <f>K55*28%/3</f>
        <v>188209.45273631843</v>
      </c>
      <c r="F64" s="17">
        <f>K58*28%/3</f>
        <v>37874.666666666672</v>
      </c>
      <c r="G64" s="17">
        <f t="shared" si="2"/>
        <v>27777.777777777777</v>
      </c>
      <c r="H64" s="77"/>
      <c r="I64" s="13"/>
      <c r="J64" s="58"/>
      <c r="K64" s="14"/>
      <c r="L64" s="71"/>
      <c r="M64" s="71"/>
      <c r="N64" s="14"/>
      <c r="O64" s="14"/>
      <c r="P64" s="14"/>
      <c r="Q64" s="14"/>
    </row>
    <row r="65" spans="2:17" x14ac:dyDescent="0.25">
      <c r="B65" s="65"/>
      <c r="C65" s="62"/>
      <c r="D65" s="11" t="s">
        <v>30</v>
      </c>
      <c r="E65" s="17">
        <f>K55*28%/3</f>
        <v>188209.45273631843</v>
      </c>
      <c r="F65" s="17">
        <f>K58*28%/3</f>
        <v>37874.666666666672</v>
      </c>
      <c r="G65" s="17">
        <f t="shared" si="2"/>
        <v>27777.777777777777</v>
      </c>
      <c r="H65" s="78"/>
      <c r="I65" s="13"/>
      <c r="J65" s="59"/>
      <c r="K65" s="14"/>
      <c r="L65" s="72"/>
      <c r="M65" s="72"/>
      <c r="N65" s="14"/>
      <c r="O65" s="14"/>
      <c r="P65" s="14"/>
      <c r="Q65" s="14"/>
    </row>
    <row r="67" spans="2:17" hidden="1" x14ac:dyDescent="0.25">
      <c r="B67" s="3" t="s">
        <v>31</v>
      </c>
    </row>
    <row r="68" spans="2:17" hidden="1" x14ac:dyDescent="0.25">
      <c r="B68" s="3" t="s">
        <v>32</v>
      </c>
    </row>
    <row r="69" spans="2:17" hidden="1" x14ac:dyDescent="0.25">
      <c r="B69" s="3" t="s">
        <v>33</v>
      </c>
    </row>
    <row r="70" spans="2:17" hidden="1" x14ac:dyDescent="0.25">
      <c r="B70" s="3" t="s">
        <v>34</v>
      </c>
    </row>
    <row r="72" spans="2:17" x14ac:dyDescent="0.25">
      <c r="B72" s="68" t="s">
        <v>37</v>
      </c>
      <c r="C72" s="68"/>
      <c r="D72" s="8"/>
      <c r="E72" s="7"/>
      <c r="F72" s="7"/>
      <c r="G72" s="7"/>
      <c r="H72" s="26"/>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Kpkd 5</v>
      </c>
      <c r="D76" s="11" t="s">
        <v>19</v>
      </c>
      <c r="E76" s="17">
        <f>K77*25%/3</f>
        <v>168044.15422885571</v>
      </c>
      <c r="F76" s="17">
        <f>K80*25%/3</f>
        <v>33816.666666666664</v>
      </c>
      <c r="G76" s="17">
        <f>$K$83/9</f>
        <v>27777.777777777777</v>
      </c>
      <c r="H76" s="76" t="str">
        <f>H54</f>
        <v>WCL, MCL, SECL, Washed, Imported</v>
      </c>
      <c r="I76" s="13"/>
      <c r="J76" s="57">
        <v>4.1195548851084469</v>
      </c>
      <c r="K76" s="15" t="s">
        <v>40</v>
      </c>
      <c r="L76" s="70" t="s">
        <v>44</v>
      </c>
      <c r="M76" s="70" t="s">
        <v>46</v>
      </c>
      <c r="N76" s="14"/>
      <c r="O76" s="14"/>
      <c r="P76" s="14"/>
      <c r="Q76" s="14"/>
    </row>
    <row r="77" spans="2:17" x14ac:dyDescent="0.25">
      <c r="B77" s="64"/>
      <c r="C77" s="61"/>
      <c r="D77" s="11" t="s">
        <v>20</v>
      </c>
      <c r="E77" s="17">
        <f>K77*25%/3</f>
        <v>168044.15422885571</v>
      </c>
      <c r="F77" s="17">
        <f>K80*25%/3</f>
        <v>33816.666666666664</v>
      </c>
      <c r="G77" s="17">
        <f t="shared" ref="G77:G87" si="3">$K$83/9</f>
        <v>27777.777777777777</v>
      </c>
      <c r="H77" s="77"/>
      <c r="I77" s="13"/>
      <c r="J77" s="58"/>
      <c r="K77" s="19">
        <v>2016529.8507462684</v>
      </c>
      <c r="L77" s="71"/>
      <c r="M77" s="71"/>
      <c r="N77" s="14"/>
      <c r="O77" s="14"/>
      <c r="P77" s="14"/>
      <c r="Q77" s="14"/>
    </row>
    <row r="78" spans="2:17" x14ac:dyDescent="0.25">
      <c r="B78" s="64"/>
      <c r="C78" s="61"/>
      <c r="D78" s="11" t="s">
        <v>21</v>
      </c>
      <c r="E78" s="17">
        <f>K77*25%/3</f>
        <v>168044.15422885571</v>
      </c>
      <c r="F78" s="17">
        <f>K80*25%/3</f>
        <v>33816.666666666664</v>
      </c>
      <c r="G78" s="17">
        <f t="shared" si="3"/>
        <v>27777.777777777777</v>
      </c>
      <c r="H78" s="77"/>
      <c r="I78" s="13"/>
      <c r="J78" s="58"/>
      <c r="K78" s="16"/>
      <c r="L78" s="71"/>
      <c r="M78" s="71"/>
      <c r="N78" s="14"/>
      <c r="O78" s="14"/>
      <c r="P78" s="14"/>
      <c r="Q78" s="14"/>
    </row>
    <row r="79" spans="2:17" x14ac:dyDescent="0.25">
      <c r="B79" s="64"/>
      <c r="C79" s="61"/>
      <c r="D79" s="11" t="s">
        <v>22</v>
      </c>
      <c r="E79" s="17">
        <f>K77*22%/3</f>
        <v>147878.85572139302</v>
      </c>
      <c r="F79" s="17">
        <f>K80*22%/3</f>
        <v>29758.666666666668</v>
      </c>
      <c r="G79" s="17"/>
      <c r="H79" s="77"/>
      <c r="I79" s="13"/>
      <c r="J79" s="58"/>
      <c r="K79" s="16" t="s">
        <v>41</v>
      </c>
      <c r="L79" s="71"/>
      <c r="M79" s="71"/>
      <c r="N79" s="14"/>
      <c r="O79" s="14"/>
      <c r="P79" s="14"/>
      <c r="Q79" s="14"/>
    </row>
    <row r="80" spans="2:17" x14ac:dyDescent="0.25">
      <c r="B80" s="64"/>
      <c r="C80" s="61"/>
      <c r="D80" s="11" t="s">
        <v>23</v>
      </c>
      <c r="E80" s="17">
        <f>K77*22%/3</f>
        <v>147878.85572139302</v>
      </c>
      <c r="F80" s="17">
        <f>K80*22%/3</f>
        <v>29758.666666666668</v>
      </c>
      <c r="G80" s="17"/>
      <c r="H80" s="77"/>
      <c r="I80" s="13"/>
      <c r="J80" s="58"/>
      <c r="K80" s="19">
        <v>405800</v>
      </c>
      <c r="L80" s="71"/>
      <c r="M80" s="71"/>
      <c r="N80" s="14"/>
      <c r="O80" s="14"/>
      <c r="P80" s="14"/>
      <c r="Q80" s="14"/>
    </row>
    <row r="81" spans="2:17" x14ac:dyDescent="0.25">
      <c r="B81" s="64"/>
      <c r="C81" s="61"/>
      <c r="D81" s="11" t="s">
        <v>24</v>
      </c>
      <c r="E81" s="17">
        <f>K77*22%/3</f>
        <v>147878.85572139302</v>
      </c>
      <c r="F81" s="17">
        <f>K80*22%/3</f>
        <v>29758.666666666668</v>
      </c>
      <c r="G81" s="17"/>
      <c r="H81" s="77"/>
      <c r="I81" s="13"/>
      <c r="J81" s="58"/>
      <c r="K81" s="16"/>
      <c r="L81" s="71"/>
      <c r="M81" s="71"/>
      <c r="N81" s="14"/>
      <c r="O81" s="14"/>
      <c r="P81" s="14"/>
      <c r="Q81" s="14"/>
    </row>
    <row r="82" spans="2:17" x14ac:dyDescent="0.25">
      <c r="B82" s="64"/>
      <c r="C82" s="61"/>
      <c r="D82" s="11" t="s">
        <v>25</v>
      </c>
      <c r="E82" s="17">
        <f>K77*25%/3</f>
        <v>168044.15422885571</v>
      </c>
      <c r="F82" s="17">
        <f>K80*25%/3</f>
        <v>33816.666666666664</v>
      </c>
      <c r="G82" s="17">
        <f t="shared" si="3"/>
        <v>27777.777777777777</v>
      </c>
      <c r="H82" s="77"/>
      <c r="I82" s="13"/>
      <c r="J82" s="58"/>
      <c r="K82" s="16" t="s">
        <v>42</v>
      </c>
      <c r="L82" s="71"/>
      <c r="M82" s="71"/>
      <c r="N82" s="14"/>
      <c r="O82" s="14"/>
      <c r="P82" s="14"/>
      <c r="Q82" s="14"/>
    </row>
    <row r="83" spans="2:17" x14ac:dyDescent="0.25">
      <c r="B83" s="64"/>
      <c r="C83" s="61"/>
      <c r="D83" s="11" t="s">
        <v>26</v>
      </c>
      <c r="E83" s="17">
        <f>K77*25%/3</f>
        <v>168044.15422885571</v>
      </c>
      <c r="F83" s="17">
        <f>K80*25%/3</f>
        <v>33816.666666666664</v>
      </c>
      <c r="G83" s="17">
        <f t="shared" si="3"/>
        <v>27777.777777777777</v>
      </c>
      <c r="H83" s="77"/>
      <c r="I83" s="13"/>
      <c r="J83" s="58"/>
      <c r="K83" s="19">
        <v>250000</v>
      </c>
      <c r="L83" s="71"/>
      <c r="M83" s="71"/>
      <c r="N83" s="14"/>
      <c r="O83" s="14"/>
      <c r="P83" s="14"/>
      <c r="Q83" s="14"/>
    </row>
    <row r="84" spans="2:17" x14ac:dyDescent="0.25">
      <c r="B84" s="64"/>
      <c r="C84" s="61"/>
      <c r="D84" s="11" t="s">
        <v>27</v>
      </c>
      <c r="E84" s="17">
        <f>K77*25%/3</f>
        <v>168044.15422885571</v>
      </c>
      <c r="F84" s="17">
        <f>K80*25%/3</f>
        <v>33816.666666666664</v>
      </c>
      <c r="G84" s="17">
        <f t="shared" si="3"/>
        <v>27777.777777777777</v>
      </c>
      <c r="H84" s="77"/>
      <c r="I84" s="13"/>
      <c r="J84" s="58"/>
      <c r="K84" s="14"/>
      <c r="L84" s="71"/>
      <c r="M84" s="71"/>
      <c r="N84" s="14"/>
      <c r="O84" s="14"/>
      <c r="P84" s="14"/>
      <c r="Q84" s="14"/>
    </row>
    <row r="85" spans="2:17" x14ac:dyDescent="0.25">
      <c r="B85" s="64"/>
      <c r="C85" s="61"/>
      <c r="D85" s="11" t="s">
        <v>28</v>
      </c>
      <c r="E85" s="17">
        <f>K77*28%/3</f>
        <v>188209.45273631843</v>
      </c>
      <c r="F85" s="17">
        <f>K80*28%/3</f>
        <v>37874.666666666672</v>
      </c>
      <c r="G85" s="17">
        <f t="shared" si="3"/>
        <v>27777.777777777777</v>
      </c>
      <c r="H85" s="77"/>
      <c r="I85" s="13"/>
      <c r="J85" s="58"/>
      <c r="K85" s="14"/>
      <c r="L85" s="71"/>
      <c r="M85" s="71"/>
      <c r="N85" s="14"/>
      <c r="O85" s="14"/>
      <c r="P85" s="14"/>
      <c r="Q85" s="14"/>
    </row>
    <row r="86" spans="2:17" x14ac:dyDescent="0.25">
      <c r="B86" s="64"/>
      <c r="C86" s="61"/>
      <c r="D86" s="11" t="s">
        <v>29</v>
      </c>
      <c r="E86" s="17">
        <f>K77*28%/3</f>
        <v>188209.45273631843</v>
      </c>
      <c r="F86" s="17">
        <f>K80*28%/3</f>
        <v>37874.666666666672</v>
      </c>
      <c r="G86" s="17">
        <f t="shared" si="3"/>
        <v>27777.777777777777</v>
      </c>
      <c r="H86" s="77"/>
      <c r="I86" s="13"/>
      <c r="J86" s="58"/>
      <c r="K86" s="14"/>
      <c r="L86" s="71"/>
      <c r="M86" s="71"/>
      <c r="N86" s="14"/>
      <c r="O86" s="14"/>
      <c r="P86" s="14"/>
      <c r="Q86" s="14"/>
    </row>
    <row r="87" spans="2:17" x14ac:dyDescent="0.25">
      <c r="B87" s="65"/>
      <c r="C87" s="62"/>
      <c r="D87" s="11" t="s">
        <v>30</v>
      </c>
      <c r="E87" s="17">
        <f>K77*28%/3</f>
        <v>188209.45273631843</v>
      </c>
      <c r="F87" s="17">
        <f>K80*28%/3</f>
        <v>37874.666666666672</v>
      </c>
      <c r="G87" s="17">
        <f t="shared" si="3"/>
        <v>27777.777777777777</v>
      </c>
      <c r="H87" s="78"/>
      <c r="I87" s="13"/>
      <c r="J87" s="59"/>
      <c r="K87" s="14"/>
      <c r="L87" s="72"/>
      <c r="M87" s="72"/>
      <c r="N87" s="14"/>
      <c r="O87" s="14"/>
      <c r="P87" s="14"/>
      <c r="Q87" s="14"/>
    </row>
    <row r="89" spans="2:17" hidden="1" x14ac:dyDescent="0.25">
      <c r="B89" s="3" t="s">
        <v>31</v>
      </c>
    </row>
    <row r="90" spans="2:17" hidden="1" x14ac:dyDescent="0.25">
      <c r="B90" s="3" t="s">
        <v>32</v>
      </c>
    </row>
    <row r="91" spans="2:17" hidden="1" x14ac:dyDescent="0.25">
      <c r="B91" s="3" t="s">
        <v>33</v>
      </c>
    </row>
    <row r="92" spans="2:17" hidden="1" x14ac:dyDescent="0.25">
      <c r="B92" s="3" t="s">
        <v>34</v>
      </c>
    </row>
    <row r="94" spans="2:17" x14ac:dyDescent="0.25">
      <c r="B94" s="68" t="s">
        <v>38</v>
      </c>
      <c r="C94" s="68"/>
      <c r="D94" s="8"/>
      <c r="E94" s="7"/>
      <c r="F94" s="7"/>
      <c r="G94" s="7"/>
      <c r="H94" s="26"/>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Kpkd 5</v>
      </c>
      <c r="D98" s="11" t="s">
        <v>19</v>
      </c>
      <c r="E98" s="17">
        <f>K99*25%/3</f>
        <v>168044.15422885571</v>
      </c>
      <c r="F98" s="17">
        <f>K102*25%/3</f>
        <v>33816.666666666664</v>
      </c>
      <c r="G98" s="17">
        <f>$K$105/9</f>
        <v>27777.777777777777</v>
      </c>
      <c r="H98" s="76" t="str">
        <f>H76</f>
        <v>WCL, MCL, SECL, Washed, Imported</v>
      </c>
      <c r="I98" s="13"/>
      <c r="J98" s="57">
        <v>4.3255326293638685</v>
      </c>
      <c r="K98" s="15" t="s">
        <v>40</v>
      </c>
      <c r="L98" s="70" t="s">
        <v>44</v>
      </c>
      <c r="M98" s="70" t="s">
        <v>46</v>
      </c>
      <c r="N98" s="14"/>
      <c r="O98" s="14"/>
      <c r="P98" s="14"/>
      <c r="Q98" s="14"/>
    </row>
    <row r="99" spans="2:17" x14ac:dyDescent="0.25">
      <c r="B99" s="64"/>
      <c r="C99" s="61"/>
      <c r="D99" s="11" t="s">
        <v>20</v>
      </c>
      <c r="E99" s="17">
        <f>K99*25%/3</f>
        <v>168044.15422885571</v>
      </c>
      <c r="F99" s="17">
        <f>K102*25%/3</f>
        <v>33816.666666666664</v>
      </c>
      <c r="G99" s="17">
        <f t="shared" ref="G99:G109" si="4">$K$105/9</f>
        <v>27777.777777777777</v>
      </c>
      <c r="H99" s="77"/>
      <c r="I99" s="13"/>
      <c r="J99" s="58"/>
      <c r="K99" s="19">
        <v>2016529.8507462684</v>
      </c>
      <c r="L99" s="71"/>
      <c r="M99" s="71"/>
      <c r="N99" s="14"/>
      <c r="O99" s="14"/>
      <c r="P99" s="14"/>
      <c r="Q99" s="14"/>
    </row>
    <row r="100" spans="2:17" x14ac:dyDescent="0.25">
      <c r="B100" s="64"/>
      <c r="C100" s="61"/>
      <c r="D100" s="11" t="s">
        <v>21</v>
      </c>
      <c r="E100" s="17">
        <f>K99*25%/3</f>
        <v>168044.15422885571</v>
      </c>
      <c r="F100" s="17">
        <f>K102*25%/3</f>
        <v>33816.666666666664</v>
      </c>
      <c r="G100" s="17">
        <f t="shared" si="4"/>
        <v>27777.777777777777</v>
      </c>
      <c r="H100" s="77"/>
      <c r="I100" s="13"/>
      <c r="J100" s="58"/>
      <c r="K100" s="16"/>
      <c r="L100" s="71"/>
      <c r="M100" s="71"/>
      <c r="N100" s="14"/>
      <c r="O100" s="14"/>
      <c r="P100" s="14"/>
      <c r="Q100" s="14"/>
    </row>
    <row r="101" spans="2:17" x14ac:dyDescent="0.25">
      <c r="B101" s="64"/>
      <c r="C101" s="61"/>
      <c r="D101" s="11" t="s">
        <v>22</v>
      </c>
      <c r="E101" s="17">
        <f>K99*22%/3</f>
        <v>147878.85572139302</v>
      </c>
      <c r="F101" s="17">
        <f>K102*22%/3</f>
        <v>29758.666666666668</v>
      </c>
      <c r="G101" s="17"/>
      <c r="H101" s="77"/>
      <c r="I101" s="13"/>
      <c r="J101" s="58"/>
      <c r="K101" s="16" t="s">
        <v>41</v>
      </c>
      <c r="L101" s="71"/>
      <c r="M101" s="71"/>
      <c r="N101" s="14"/>
      <c r="O101" s="14"/>
      <c r="P101" s="14"/>
      <c r="Q101" s="14"/>
    </row>
    <row r="102" spans="2:17" x14ac:dyDescent="0.25">
      <c r="B102" s="64"/>
      <c r="C102" s="61"/>
      <c r="D102" s="11" t="s">
        <v>23</v>
      </c>
      <c r="E102" s="17">
        <f>K99*22%/3</f>
        <v>147878.85572139302</v>
      </c>
      <c r="F102" s="17">
        <f>K102*22%/3</f>
        <v>29758.666666666668</v>
      </c>
      <c r="G102" s="17"/>
      <c r="H102" s="77"/>
      <c r="I102" s="13"/>
      <c r="J102" s="58"/>
      <c r="K102" s="19">
        <v>405800</v>
      </c>
      <c r="L102" s="71"/>
      <c r="M102" s="71"/>
      <c r="N102" s="14"/>
      <c r="O102" s="14"/>
      <c r="P102" s="14"/>
      <c r="Q102" s="14"/>
    </row>
    <row r="103" spans="2:17" x14ac:dyDescent="0.25">
      <c r="B103" s="64"/>
      <c r="C103" s="61"/>
      <c r="D103" s="11" t="s">
        <v>24</v>
      </c>
      <c r="E103" s="17">
        <f>K99*22%/3</f>
        <v>147878.85572139302</v>
      </c>
      <c r="F103" s="17">
        <f>K102*22%/3</f>
        <v>29758.666666666668</v>
      </c>
      <c r="G103" s="17"/>
      <c r="H103" s="77"/>
      <c r="I103" s="13"/>
      <c r="J103" s="58"/>
      <c r="K103" s="16"/>
      <c r="L103" s="71"/>
      <c r="M103" s="71"/>
      <c r="N103" s="14"/>
      <c r="O103" s="14"/>
      <c r="P103" s="14"/>
      <c r="Q103" s="14"/>
    </row>
    <row r="104" spans="2:17" x14ac:dyDescent="0.25">
      <c r="B104" s="64"/>
      <c r="C104" s="61"/>
      <c r="D104" s="11" t="s">
        <v>25</v>
      </c>
      <c r="E104" s="17">
        <f>K99*25%/3</f>
        <v>168044.15422885571</v>
      </c>
      <c r="F104" s="17">
        <f>K102*25%/3</f>
        <v>33816.666666666664</v>
      </c>
      <c r="G104" s="17">
        <f t="shared" si="4"/>
        <v>27777.777777777777</v>
      </c>
      <c r="H104" s="77"/>
      <c r="I104" s="13"/>
      <c r="J104" s="58"/>
      <c r="K104" s="16" t="s">
        <v>42</v>
      </c>
      <c r="L104" s="71"/>
      <c r="M104" s="71"/>
      <c r="N104" s="14"/>
      <c r="O104" s="14"/>
      <c r="P104" s="14"/>
      <c r="Q104" s="14"/>
    </row>
    <row r="105" spans="2:17" x14ac:dyDescent="0.25">
      <c r="B105" s="64"/>
      <c r="C105" s="61"/>
      <c r="D105" s="11" t="s">
        <v>26</v>
      </c>
      <c r="E105" s="17">
        <f>K99*25%/3</f>
        <v>168044.15422885571</v>
      </c>
      <c r="F105" s="17">
        <f>K102*25%/3</f>
        <v>33816.666666666664</v>
      </c>
      <c r="G105" s="17">
        <f t="shared" si="4"/>
        <v>27777.777777777777</v>
      </c>
      <c r="H105" s="77"/>
      <c r="I105" s="13"/>
      <c r="J105" s="58"/>
      <c r="K105" s="19">
        <v>250000</v>
      </c>
      <c r="L105" s="71"/>
      <c r="M105" s="71"/>
      <c r="N105" s="14"/>
      <c r="O105" s="14"/>
      <c r="P105" s="14"/>
      <c r="Q105" s="14"/>
    </row>
    <row r="106" spans="2:17" x14ac:dyDescent="0.25">
      <c r="B106" s="64"/>
      <c r="C106" s="61"/>
      <c r="D106" s="11" t="s">
        <v>27</v>
      </c>
      <c r="E106" s="17">
        <f>K99*25%/3</f>
        <v>168044.15422885571</v>
      </c>
      <c r="F106" s="17">
        <f>K102*25%/3</f>
        <v>33816.666666666664</v>
      </c>
      <c r="G106" s="17">
        <f t="shared" si="4"/>
        <v>27777.777777777777</v>
      </c>
      <c r="H106" s="77"/>
      <c r="I106" s="13"/>
      <c r="J106" s="58"/>
      <c r="K106" s="14"/>
      <c r="L106" s="71"/>
      <c r="M106" s="71"/>
      <c r="N106" s="14"/>
      <c r="O106" s="14"/>
      <c r="P106" s="14"/>
      <c r="Q106" s="14"/>
    </row>
    <row r="107" spans="2:17" x14ac:dyDescent="0.25">
      <c r="B107" s="64"/>
      <c r="C107" s="61"/>
      <c r="D107" s="11" t="s">
        <v>28</v>
      </c>
      <c r="E107" s="17">
        <f>K99*28%/3</f>
        <v>188209.45273631843</v>
      </c>
      <c r="F107" s="17">
        <f>K102*28%/3</f>
        <v>37874.666666666672</v>
      </c>
      <c r="G107" s="17">
        <f t="shared" si="4"/>
        <v>27777.777777777777</v>
      </c>
      <c r="H107" s="77"/>
      <c r="I107" s="13"/>
      <c r="J107" s="58"/>
      <c r="K107" s="14"/>
      <c r="L107" s="71"/>
      <c r="M107" s="71"/>
      <c r="N107" s="14"/>
      <c r="O107" s="14"/>
      <c r="P107" s="14"/>
      <c r="Q107" s="14"/>
    </row>
    <row r="108" spans="2:17" x14ac:dyDescent="0.25">
      <c r="B108" s="64"/>
      <c r="C108" s="61"/>
      <c r="D108" s="11" t="s">
        <v>29</v>
      </c>
      <c r="E108" s="17">
        <f>K99*28%/3</f>
        <v>188209.45273631843</v>
      </c>
      <c r="F108" s="17">
        <f>K102*28%/3</f>
        <v>37874.666666666672</v>
      </c>
      <c r="G108" s="17">
        <f t="shared" si="4"/>
        <v>27777.777777777777</v>
      </c>
      <c r="H108" s="77"/>
      <c r="I108" s="13"/>
      <c r="J108" s="58"/>
      <c r="K108" s="14"/>
      <c r="L108" s="71"/>
      <c r="M108" s="71"/>
      <c r="N108" s="14"/>
      <c r="O108" s="14"/>
      <c r="P108" s="14"/>
      <c r="Q108" s="14"/>
    </row>
    <row r="109" spans="2:17" x14ac:dyDescent="0.25">
      <c r="B109" s="65"/>
      <c r="C109" s="62"/>
      <c r="D109" s="11" t="s">
        <v>30</v>
      </c>
      <c r="E109" s="17">
        <f>K99*28%/3</f>
        <v>188209.45273631843</v>
      </c>
      <c r="F109" s="17">
        <f>K102*28%/3</f>
        <v>37874.666666666672</v>
      </c>
      <c r="G109" s="17">
        <f t="shared" si="4"/>
        <v>27777.777777777777</v>
      </c>
      <c r="H109" s="78"/>
      <c r="I109" s="13"/>
      <c r="J109" s="59"/>
      <c r="K109" s="14"/>
      <c r="L109" s="72"/>
      <c r="M109" s="72"/>
      <c r="N109" s="14"/>
      <c r="O109" s="14"/>
      <c r="P109" s="14"/>
      <c r="Q109" s="14"/>
    </row>
    <row r="111" spans="2:17" hidden="1" x14ac:dyDescent="0.25">
      <c r="B111" s="3" t="s">
        <v>31</v>
      </c>
    </row>
    <row r="112" spans="2:17" hidden="1" x14ac:dyDescent="0.25">
      <c r="B112" s="3" t="s">
        <v>32</v>
      </c>
    </row>
    <row r="113" spans="2:17" hidden="1" x14ac:dyDescent="0.25">
      <c r="B113" s="3" t="s">
        <v>33</v>
      </c>
    </row>
    <row r="114" spans="2:17" hidden="1" x14ac:dyDescent="0.25">
      <c r="B114" s="3" t="s">
        <v>34</v>
      </c>
    </row>
    <row r="116" spans="2:17" ht="49.8" customHeight="1" x14ac:dyDescent="0.25">
      <c r="B116" s="56" t="s">
        <v>59</v>
      </c>
      <c r="C116" s="56"/>
      <c r="D116" s="56"/>
      <c r="E116" s="56"/>
      <c r="F116" s="56"/>
      <c r="G116" s="56"/>
      <c r="H116" s="56"/>
      <c r="I116" s="56"/>
      <c r="J116" s="56"/>
      <c r="K116" s="56"/>
      <c r="L116" s="56"/>
      <c r="M116" s="56"/>
      <c r="N116" s="56"/>
      <c r="O116" s="56"/>
      <c r="P116" s="56"/>
      <c r="Q116" s="56"/>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topLeftCell="A37" zoomScale="78" zoomScaleNormal="78" workbookViewId="0">
      <selection activeCell="E32" sqref="E32"/>
    </sheetView>
  </sheetViews>
  <sheetFormatPr defaultColWidth="9.109375" defaultRowHeight="13.8" x14ac:dyDescent="0.25"/>
  <cols>
    <col min="1" max="1" width="9.109375" style="20"/>
    <col min="2" max="2" width="5.88671875" style="20" customWidth="1"/>
    <col min="3" max="3" width="13.21875" style="20" customWidth="1"/>
    <col min="4" max="4" width="8.6640625" style="20" customWidth="1"/>
    <col min="5" max="5" width="16" style="20" customWidth="1"/>
    <col min="6" max="6" width="14" style="20" customWidth="1"/>
    <col min="7" max="7" width="16.77734375" style="20" customWidth="1"/>
    <col min="8" max="8" width="13.6640625" style="28" bestFit="1" customWidth="1"/>
    <col min="9" max="9" width="12.33203125" style="20" customWidth="1"/>
    <col min="10" max="10" width="10.77734375" style="20" customWidth="1"/>
    <col min="11" max="11" width="11.88671875" style="20" customWidth="1"/>
    <col min="12" max="12" width="31.77734375" style="20" customWidth="1"/>
    <col min="13" max="13" width="25.77734375" style="20" customWidth="1"/>
    <col min="14" max="14" width="14.6640625" style="20" customWidth="1"/>
    <col min="15" max="15" width="14.33203125" style="20" customWidth="1"/>
    <col min="16" max="16" width="16.21875" style="20" customWidth="1"/>
    <col min="17" max="17" width="17.109375" style="20" customWidth="1"/>
    <col min="18" max="16384" width="9.109375" style="20"/>
  </cols>
  <sheetData>
    <row r="2" spans="2:18" x14ac:dyDescent="0.25">
      <c r="B2" s="1" t="s">
        <v>52</v>
      </c>
      <c r="C2" s="2"/>
      <c r="D2" s="2"/>
      <c r="E2" s="2"/>
      <c r="F2" s="2"/>
      <c r="G2" s="2"/>
      <c r="H2" s="23"/>
      <c r="I2" s="2"/>
      <c r="J2" s="2"/>
      <c r="K2" s="2"/>
      <c r="L2" s="2"/>
      <c r="M2" s="2"/>
      <c r="N2" s="2"/>
    </row>
    <row r="3" spans="2:18" x14ac:dyDescent="0.25">
      <c r="B3" s="4" t="s">
        <v>0</v>
      </c>
      <c r="C3" s="5"/>
      <c r="D3" s="5"/>
      <c r="E3" s="5"/>
      <c r="F3" s="5"/>
      <c r="G3" s="5"/>
      <c r="H3" s="24"/>
      <c r="I3" s="5"/>
      <c r="J3" s="5"/>
      <c r="K3" s="5"/>
      <c r="L3" s="5"/>
      <c r="M3" s="5"/>
      <c r="N3" s="2"/>
    </row>
    <row r="4" spans="2:18" x14ac:dyDescent="0.25">
      <c r="B4" s="4" t="s">
        <v>1</v>
      </c>
      <c r="C4" s="6"/>
      <c r="D4" s="6"/>
      <c r="E4" s="6"/>
      <c r="F4" s="6"/>
      <c r="G4" s="6"/>
      <c r="H4" s="25"/>
      <c r="I4" s="6"/>
      <c r="J4" s="6"/>
      <c r="K4" s="6"/>
      <c r="L4" s="6"/>
      <c r="M4" s="6"/>
      <c r="N4" s="6"/>
    </row>
    <row r="5" spans="2:18" x14ac:dyDescent="0.25">
      <c r="B5" s="7"/>
      <c r="C5" s="7"/>
      <c r="D5" s="7"/>
      <c r="E5" s="7"/>
      <c r="F5" s="7"/>
      <c r="G5" s="7"/>
      <c r="H5" s="26"/>
      <c r="I5" s="7"/>
      <c r="J5" s="7"/>
      <c r="K5" s="7"/>
      <c r="L5" s="7"/>
      <c r="M5" s="7"/>
      <c r="N5" s="7"/>
    </row>
    <row r="6" spans="2:18" x14ac:dyDescent="0.25">
      <c r="B6" s="68" t="s">
        <v>2</v>
      </c>
      <c r="C6" s="68"/>
      <c r="D6" s="8"/>
      <c r="E6" s="7"/>
      <c r="F6" s="7"/>
      <c r="G6" s="7"/>
      <c r="H6" s="26"/>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52</v>
      </c>
      <c r="D10" s="11" t="s">
        <v>19</v>
      </c>
      <c r="E10" s="17">
        <f>K11*25%/3</f>
        <v>77166.666666666657</v>
      </c>
      <c r="F10" s="17">
        <f>K14*25%/3</f>
        <v>0</v>
      </c>
      <c r="G10" s="17">
        <f>$K$17/9</f>
        <v>8888.8888888888887</v>
      </c>
      <c r="H10" s="76" t="s">
        <v>61</v>
      </c>
      <c r="I10" s="13"/>
      <c r="J10" s="57">
        <v>3.3504707988000448</v>
      </c>
      <c r="K10" s="15" t="s">
        <v>40</v>
      </c>
      <c r="L10" s="70" t="s">
        <v>44</v>
      </c>
      <c r="M10" s="70" t="s">
        <v>46</v>
      </c>
      <c r="N10" s="21"/>
      <c r="O10" s="21"/>
      <c r="P10" s="21"/>
      <c r="Q10" s="21"/>
    </row>
    <row r="11" spans="2:18" x14ac:dyDescent="0.25">
      <c r="B11" s="64"/>
      <c r="C11" s="61"/>
      <c r="D11" s="11" t="s">
        <v>20</v>
      </c>
      <c r="E11" s="17">
        <f>K11*25%/3</f>
        <v>77166.666666666657</v>
      </c>
      <c r="F11" s="17">
        <f>K14*25%/3</f>
        <v>0</v>
      </c>
      <c r="G11" s="17">
        <f t="shared" ref="G11:G21" si="0">$K$17/9</f>
        <v>8888.8888888888887</v>
      </c>
      <c r="H11" s="77"/>
      <c r="I11" s="13"/>
      <c r="J11" s="58"/>
      <c r="K11" s="22">
        <v>925999.99999999988</v>
      </c>
      <c r="L11" s="71"/>
      <c r="M11" s="71"/>
      <c r="N11" s="21"/>
      <c r="O11" s="21"/>
      <c r="P11" s="21"/>
      <c r="Q11" s="21"/>
    </row>
    <row r="12" spans="2:18" x14ac:dyDescent="0.25">
      <c r="B12" s="64"/>
      <c r="C12" s="61"/>
      <c r="D12" s="11" t="s">
        <v>21</v>
      </c>
      <c r="E12" s="17">
        <f>K11*25%/3</f>
        <v>77166.666666666657</v>
      </c>
      <c r="F12" s="17">
        <f>K14*25%/3</f>
        <v>0</v>
      </c>
      <c r="G12" s="17">
        <f t="shared" si="0"/>
        <v>8888.8888888888887</v>
      </c>
      <c r="H12" s="77"/>
      <c r="I12" s="13"/>
      <c r="J12" s="58"/>
      <c r="K12" s="16"/>
      <c r="L12" s="71"/>
      <c r="M12" s="71"/>
      <c r="N12" s="21"/>
      <c r="O12" s="21"/>
      <c r="P12" s="21"/>
      <c r="Q12" s="21"/>
    </row>
    <row r="13" spans="2:18" x14ac:dyDescent="0.25">
      <c r="B13" s="64"/>
      <c r="C13" s="61"/>
      <c r="D13" s="11" t="s">
        <v>22</v>
      </c>
      <c r="E13" s="17">
        <f>K11*22%/3</f>
        <v>67906.666666666657</v>
      </c>
      <c r="F13" s="17">
        <f>K14*22%/3</f>
        <v>0</v>
      </c>
      <c r="G13" s="17"/>
      <c r="H13" s="77"/>
      <c r="I13" s="13"/>
      <c r="J13" s="58"/>
      <c r="K13" s="16" t="s">
        <v>41</v>
      </c>
      <c r="L13" s="71"/>
      <c r="M13" s="71"/>
      <c r="N13" s="21"/>
      <c r="O13" s="21"/>
      <c r="P13" s="21"/>
      <c r="Q13" s="21"/>
    </row>
    <row r="14" spans="2:18" x14ac:dyDescent="0.25">
      <c r="B14" s="64"/>
      <c r="C14" s="61"/>
      <c r="D14" s="11" t="s">
        <v>23</v>
      </c>
      <c r="E14" s="17">
        <f>K11*22%/3</f>
        <v>67906.666666666657</v>
      </c>
      <c r="F14" s="17">
        <f>K14*22%/3</f>
        <v>0</v>
      </c>
      <c r="G14" s="17"/>
      <c r="H14" s="77"/>
      <c r="I14" s="13"/>
      <c r="J14" s="58"/>
      <c r="K14" s="22">
        <v>0</v>
      </c>
      <c r="L14" s="71"/>
      <c r="M14" s="71"/>
      <c r="N14" s="21"/>
      <c r="O14" s="21"/>
      <c r="P14" s="21"/>
      <c r="Q14" s="21"/>
    </row>
    <row r="15" spans="2:18" x14ac:dyDescent="0.25">
      <c r="B15" s="64"/>
      <c r="C15" s="61"/>
      <c r="D15" s="11" t="s">
        <v>24</v>
      </c>
      <c r="E15" s="17">
        <f>K11*22%/3</f>
        <v>67906.666666666657</v>
      </c>
      <c r="F15" s="17">
        <f>K14*22%/3</f>
        <v>0</v>
      </c>
      <c r="G15" s="17"/>
      <c r="H15" s="77"/>
      <c r="I15" s="12"/>
      <c r="J15" s="58"/>
      <c r="K15" s="16"/>
      <c r="L15" s="71"/>
      <c r="M15" s="71"/>
      <c r="N15" s="21"/>
      <c r="O15" s="21"/>
      <c r="P15" s="21"/>
      <c r="Q15" s="21"/>
      <c r="R15" s="21"/>
    </row>
    <row r="16" spans="2:18" x14ac:dyDescent="0.25">
      <c r="B16" s="64"/>
      <c r="C16" s="61"/>
      <c r="D16" s="11" t="s">
        <v>25</v>
      </c>
      <c r="E16" s="17">
        <f>K11*25%/3</f>
        <v>77166.666666666657</v>
      </c>
      <c r="F16" s="17">
        <f>K14*25%/3</f>
        <v>0</v>
      </c>
      <c r="G16" s="17">
        <f t="shared" si="0"/>
        <v>8888.8888888888887</v>
      </c>
      <c r="H16" s="77"/>
      <c r="I16" s="13"/>
      <c r="J16" s="58"/>
      <c r="K16" s="16" t="s">
        <v>42</v>
      </c>
      <c r="L16" s="71"/>
      <c r="M16" s="71"/>
      <c r="N16" s="21"/>
      <c r="O16" s="21"/>
      <c r="P16" s="21"/>
      <c r="Q16" s="21"/>
    </row>
    <row r="17" spans="2:17" x14ac:dyDescent="0.25">
      <c r="B17" s="64"/>
      <c r="C17" s="61"/>
      <c r="D17" s="11" t="s">
        <v>26</v>
      </c>
      <c r="E17" s="17">
        <f>K11*25%/3</f>
        <v>77166.666666666657</v>
      </c>
      <c r="F17" s="17">
        <f>K14*25%/3</f>
        <v>0</v>
      </c>
      <c r="G17" s="17">
        <f t="shared" si="0"/>
        <v>8888.8888888888887</v>
      </c>
      <c r="H17" s="77"/>
      <c r="I17" s="13"/>
      <c r="J17" s="58"/>
      <c r="K17" s="22">
        <v>80000</v>
      </c>
      <c r="L17" s="71"/>
      <c r="M17" s="71"/>
      <c r="N17" s="21"/>
      <c r="O17" s="21"/>
      <c r="P17" s="21"/>
      <c r="Q17" s="21"/>
    </row>
    <row r="18" spans="2:17" x14ac:dyDescent="0.25">
      <c r="B18" s="64"/>
      <c r="C18" s="61"/>
      <c r="D18" s="11" t="s">
        <v>27</v>
      </c>
      <c r="E18" s="17">
        <f>K11*25%/3</f>
        <v>77166.666666666657</v>
      </c>
      <c r="F18" s="17">
        <f>K14*25%/3</f>
        <v>0</v>
      </c>
      <c r="G18" s="17">
        <f t="shared" si="0"/>
        <v>8888.8888888888887</v>
      </c>
      <c r="H18" s="77"/>
      <c r="I18" s="13"/>
      <c r="J18" s="58"/>
      <c r="K18" s="21"/>
      <c r="L18" s="71"/>
      <c r="M18" s="71"/>
      <c r="N18" s="21"/>
      <c r="O18" s="21"/>
      <c r="P18" s="21"/>
      <c r="Q18" s="21"/>
    </row>
    <row r="19" spans="2:17" x14ac:dyDescent="0.25">
      <c r="B19" s="64"/>
      <c r="C19" s="61"/>
      <c r="D19" s="11" t="s">
        <v>28</v>
      </c>
      <c r="E19" s="17">
        <f>K11*28%/3</f>
        <v>86426.666666666672</v>
      </c>
      <c r="F19" s="17">
        <f>K14*28%/3</f>
        <v>0</v>
      </c>
      <c r="G19" s="17">
        <f t="shared" si="0"/>
        <v>8888.8888888888887</v>
      </c>
      <c r="H19" s="77"/>
      <c r="I19" s="13"/>
      <c r="J19" s="58"/>
      <c r="K19" s="21"/>
      <c r="L19" s="71"/>
      <c r="M19" s="71"/>
      <c r="N19" s="21"/>
      <c r="O19" s="21"/>
      <c r="P19" s="21"/>
      <c r="Q19" s="21"/>
    </row>
    <row r="20" spans="2:17" x14ac:dyDescent="0.25">
      <c r="B20" s="64"/>
      <c r="C20" s="61"/>
      <c r="D20" s="11" t="s">
        <v>29</v>
      </c>
      <c r="E20" s="17">
        <f>K11*28%/3</f>
        <v>86426.666666666672</v>
      </c>
      <c r="F20" s="17">
        <f>K14*28%/3</f>
        <v>0</v>
      </c>
      <c r="G20" s="17">
        <f t="shared" si="0"/>
        <v>8888.8888888888887</v>
      </c>
      <c r="H20" s="77"/>
      <c r="I20" s="13"/>
      <c r="J20" s="58"/>
      <c r="K20" s="21"/>
      <c r="L20" s="71"/>
      <c r="M20" s="71"/>
      <c r="N20" s="21"/>
      <c r="O20" s="21"/>
      <c r="P20" s="21"/>
      <c r="Q20" s="21"/>
    </row>
    <row r="21" spans="2:17" x14ac:dyDescent="0.25">
      <c r="B21" s="65"/>
      <c r="C21" s="62"/>
      <c r="D21" s="11" t="s">
        <v>30</v>
      </c>
      <c r="E21" s="17">
        <f>K11*28%/3</f>
        <v>86426.666666666672</v>
      </c>
      <c r="F21" s="17">
        <f>K14*28%/3</f>
        <v>0</v>
      </c>
      <c r="G21" s="17">
        <f t="shared" si="0"/>
        <v>8888.8888888888887</v>
      </c>
      <c r="H21" s="78"/>
      <c r="I21" s="13"/>
      <c r="J21" s="59"/>
      <c r="K21" s="21"/>
      <c r="L21" s="72"/>
      <c r="M21" s="72"/>
      <c r="N21" s="21"/>
      <c r="O21" s="21"/>
      <c r="P21" s="21"/>
      <c r="Q21" s="21"/>
    </row>
    <row r="23" spans="2:17" x14ac:dyDescent="0.25">
      <c r="B23" s="20" t="s">
        <v>31</v>
      </c>
    </row>
    <row r="24" spans="2:17" x14ac:dyDescent="0.25">
      <c r="B24" s="20" t="s">
        <v>32</v>
      </c>
    </row>
    <row r="25" spans="2:17" x14ac:dyDescent="0.25">
      <c r="B25" s="20" t="s">
        <v>33</v>
      </c>
    </row>
    <row r="26" spans="2:17" x14ac:dyDescent="0.25">
      <c r="B26" s="20" t="s">
        <v>34</v>
      </c>
    </row>
    <row r="28" spans="2:17" x14ac:dyDescent="0.25">
      <c r="B28" s="68" t="s">
        <v>35</v>
      </c>
      <c r="C28" s="68"/>
      <c r="D28" s="8"/>
      <c r="E28" s="7"/>
      <c r="F28" s="7"/>
      <c r="G28" s="7"/>
      <c r="H28" s="26"/>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Koradi 6</v>
      </c>
      <c r="D32" s="11" t="s">
        <v>19</v>
      </c>
      <c r="E32" s="17">
        <f>K33*25%/3</f>
        <v>77166.666666666657</v>
      </c>
      <c r="F32" s="17">
        <f>K36*25%/3</f>
        <v>0</v>
      </c>
      <c r="G32" s="17">
        <f>$K$39/9</f>
        <v>8888.8888888888887</v>
      </c>
      <c r="H32" s="76" t="str">
        <f>H10</f>
        <v>WCL, MCL, SECL, Washed, Imported</v>
      </c>
      <c r="I32" s="13"/>
      <c r="J32" s="57">
        <v>3.5179943387400474</v>
      </c>
      <c r="K32" s="15" t="s">
        <v>40</v>
      </c>
      <c r="L32" s="70" t="s">
        <v>44</v>
      </c>
      <c r="M32" s="70" t="s">
        <v>46</v>
      </c>
      <c r="N32" s="21"/>
      <c r="O32" s="21"/>
      <c r="P32" s="21"/>
      <c r="Q32" s="21"/>
    </row>
    <row r="33" spans="2:17" x14ac:dyDescent="0.25">
      <c r="B33" s="64"/>
      <c r="C33" s="61"/>
      <c r="D33" s="11" t="s">
        <v>20</v>
      </c>
      <c r="E33" s="17">
        <f>K33*25%/3</f>
        <v>77166.666666666657</v>
      </c>
      <c r="F33" s="17">
        <f>K36*25%/3</f>
        <v>0</v>
      </c>
      <c r="G33" s="17">
        <f t="shared" ref="G33:G43" si="1">$K$39/9</f>
        <v>8888.8888888888887</v>
      </c>
      <c r="H33" s="77"/>
      <c r="I33" s="13"/>
      <c r="J33" s="58"/>
      <c r="K33" s="22">
        <v>925999.99999999988</v>
      </c>
      <c r="L33" s="71"/>
      <c r="M33" s="71"/>
      <c r="N33" s="21"/>
      <c r="O33" s="21"/>
      <c r="P33" s="21"/>
      <c r="Q33" s="21"/>
    </row>
    <row r="34" spans="2:17" x14ac:dyDescent="0.25">
      <c r="B34" s="64"/>
      <c r="C34" s="61"/>
      <c r="D34" s="11" t="s">
        <v>21</v>
      </c>
      <c r="E34" s="17">
        <f>K33*25%/3</f>
        <v>77166.666666666657</v>
      </c>
      <c r="F34" s="17">
        <f>K36*25%/3</f>
        <v>0</v>
      </c>
      <c r="G34" s="17">
        <f t="shared" si="1"/>
        <v>8888.8888888888887</v>
      </c>
      <c r="H34" s="77"/>
      <c r="I34" s="13"/>
      <c r="J34" s="58"/>
      <c r="K34" s="16"/>
      <c r="L34" s="71"/>
      <c r="M34" s="71"/>
      <c r="N34" s="21"/>
      <c r="O34" s="21"/>
      <c r="P34" s="21"/>
      <c r="Q34" s="21"/>
    </row>
    <row r="35" spans="2:17" x14ac:dyDescent="0.25">
      <c r="B35" s="64"/>
      <c r="C35" s="61"/>
      <c r="D35" s="11" t="s">
        <v>22</v>
      </c>
      <c r="E35" s="17">
        <f>K33*22%/3</f>
        <v>67906.666666666657</v>
      </c>
      <c r="F35" s="17">
        <f>K36*22%/3</f>
        <v>0</v>
      </c>
      <c r="G35" s="17"/>
      <c r="H35" s="77"/>
      <c r="I35" s="13"/>
      <c r="J35" s="58"/>
      <c r="K35" s="16" t="s">
        <v>41</v>
      </c>
      <c r="L35" s="71"/>
      <c r="M35" s="71"/>
      <c r="N35" s="21"/>
      <c r="O35" s="21"/>
      <c r="P35" s="21"/>
      <c r="Q35" s="21"/>
    </row>
    <row r="36" spans="2:17" x14ac:dyDescent="0.25">
      <c r="B36" s="64"/>
      <c r="C36" s="61"/>
      <c r="D36" s="11" t="s">
        <v>23</v>
      </c>
      <c r="E36" s="17">
        <f>K33*22%/3</f>
        <v>67906.666666666657</v>
      </c>
      <c r="F36" s="17">
        <f>K36*22%/3</f>
        <v>0</v>
      </c>
      <c r="G36" s="17"/>
      <c r="H36" s="77"/>
      <c r="I36" s="13"/>
      <c r="J36" s="58"/>
      <c r="K36" s="22">
        <v>0</v>
      </c>
      <c r="L36" s="71"/>
      <c r="M36" s="71"/>
      <c r="N36" s="21"/>
      <c r="O36" s="21"/>
      <c r="P36" s="21"/>
      <c r="Q36" s="21"/>
    </row>
    <row r="37" spans="2:17" x14ac:dyDescent="0.25">
      <c r="B37" s="64"/>
      <c r="C37" s="61"/>
      <c r="D37" s="11" t="s">
        <v>24</v>
      </c>
      <c r="E37" s="17">
        <f>K33*22%/3</f>
        <v>67906.666666666657</v>
      </c>
      <c r="F37" s="17">
        <f>K36*22%/3</f>
        <v>0</v>
      </c>
      <c r="G37" s="17"/>
      <c r="H37" s="77"/>
      <c r="I37" s="13"/>
      <c r="J37" s="58"/>
      <c r="K37" s="16"/>
      <c r="L37" s="71"/>
      <c r="M37" s="71"/>
      <c r="N37" s="21"/>
      <c r="O37" s="21"/>
      <c r="P37" s="21"/>
      <c r="Q37" s="21"/>
    </row>
    <row r="38" spans="2:17" x14ac:dyDescent="0.25">
      <c r="B38" s="64"/>
      <c r="C38" s="61"/>
      <c r="D38" s="11" t="s">
        <v>25</v>
      </c>
      <c r="E38" s="17">
        <f>K33*25%/3</f>
        <v>77166.666666666657</v>
      </c>
      <c r="F38" s="17">
        <f>K36*25%/3</f>
        <v>0</v>
      </c>
      <c r="G38" s="17">
        <f t="shared" si="1"/>
        <v>8888.8888888888887</v>
      </c>
      <c r="H38" s="77"/>
      <c r="I38" s="13"/>
      <c r="J38" s="58"/>
      <c r="K38" s="16" t="s">
        <v>42</v>
      </c>
      <c r="L38" s="71"/>
      <c r="M38" s="71"/>
      <c r="N38" s="21"/>
      <c r="O38" s="21"/>
      <c r="P38" s="21"/>
      <c r="Q38" s="21"/>
    </row>
    <row r="39" spans="2:17" x14ac:dyDescent="0.25">
      <c r="B39" s="64"/>
      <c r="C39" s="61"/>
      <c r="D39" s="11" t="s">
        <v>26</v>
      </c>
      <c r="E39" s="17">
        <f>K33*25%/3</f>
        <v>77166.666666666657</v>
      </c>
      <c r="F39" s="17">
        <f>K36*25%/3</f>
        <v>0</v>
      </c>
      <c r="G39" s="17">
        <f t="shared" si="1"/>
        <v>8888.8888888888887</v>
      </c>
      <c r="H39" s="77"/>
      <c r="I39" s="13"/>
      <c r="J39" s="58"/>
      <c r="K39" s="22">
        <v>80000</v>
      </c>
      <c r="L39" s="71"/>
      <c r="M39" s="71"/>
      <c r="N39" s="21"/>
      <c r="O39" s="21"/>
      <c r="P39" s="21"/>
      <c r="Q39" s="21"/>
    </row>
    <row r="40" spans="2:17" x14ac:dyDescent="0.25">
      <c r="B40" s="64"/>
      <c r="C40" s="61"/>
      <c r="D40" s="11" t="s">
        <v>27</v>
      </c>
      <c r="E40" s="17">
        <f>K33*25%/3</f>
        <v>77166.666666666657</v>
      </c>
      <c r="F40" s="17">
        <f>K36*25%/3</f>
        <v>0</v>
      </c>
      <c r="G40" s="17">
        <f t="shared" si="1"/>
        <v>8888.8888888888887</v>
      </c>
      <c r="H40" s="77"/>
      <c r="I40" s="13"/>
      <c r="J40" s="58"/>
      <c r="K40" s="21"/>
      <c r="L40" s="71"/>
      <c r="M40" s="71"/>
      <c r="N40" s="21"/>
      <c r="O40" s="21"/>
      <c r="P40" s="21"/>
      <c r="Q40" s="21"/>
    </row>
    <row r="41" spans="2:17" x14ac:dyDescent="0.25">
      <c r="B41" s="64"/>
      <c r="C41" s="61"/>
      <c r="D41" s="11" t="s">
        <v>28</v>
      </c>
      <c r="E41" s="17">
        <f>K33*28%/3</f>
        <v>86426.666666666672</v>
      </c>
      <c r="F41" s="17">
        <f>K36*28%/3</f>
        <v>0</v>
      </c>
      <c r="G41" s="17">
        <f t="shared" si="1"/>
        <v>8888.8888888888887</v>
      </c>
      <c r="H41" s="77"/>
      <c r="I41" s="13"/>
      <c r="J41" s="58"/>
      <c r="K41" s="21"/>
      <c r="L41" s="71"/>
      <c r="M41" s="71"/>
      <c r="N41" s="21"/>
      <c r="O41" s="21"/>
      <c r="P41" s="21"/>
      <c r="Q41" s="21"/>
    </row>
    <row r="42" spans="2:17" x14ac:dyDescent="0.25">
      <c r="B42" s="64"/>
      <c r="C42" s="61"/>
      <c r="D42" s="11" t="s">
        <v>29</v>
      </c>
      <c r="E42" s="17">
        <f>K33*28%/3</f>
        <v>86426.666666666672</v>
      </c>
      <c r="F42" s="17">
        <f>K36*28%/3</f>
        <v>0</v>
      </c>
      <c r="G42" s="17">
        <f t="shared" si="1"/>
        <v>8888.8888888888887</v>
      </c>
      <c r="H42" s="77"/>
      <c r="I42" s="13"/>
      <c r="J42" s="58"/>
      <c r="K42" s="21"/>
      <c r="L42" s="71"/>
      <c r="M42" s="71"/>
      <c r="N42" s="21"/>
      <c r="O42" s="21"/>
      <c r="P42" s="21"/>
      <c r="Q42" s="21"/>
    </row>
    <row r="43" spans="2:17" x14ac:dyDescent="0.25">
      <c r="B43" s="65"/>
      <c r="C43" s="62"/>
      <c r="D43" s="11" t="s">
        <v>30</v>
      </c>
      <c r="E43" s="17">
        <f>K33*28%/3</f>
        <v>86426.666666666672</v>
      </c>
      <c r="F43" s="17">
        <f>K36*28%/3</f>
        <v>0</v>
      </c>
      <c r="G43" s="17">
        <f t="shared" si="1"/>
        <v>8888.8888888888887</v>
      </c>
      <c r="H43" s="78"/>
      <c r="I43" s="13"/>
      <c r="J43" s="59"/>
      <c r="K43" s="21"/>
      <c r="L43" s="72"/>
      <c r="M43" s="72"/>
      <c r="N43" s="21"/>
      <c r="O43" s="21"/>
      <c r="P43" s="21"/>
      <c r="Q43" s="21"/>
    </row>
    <row r="45" spans="2:17" hidden="1" x14ac:dyDescent="0.25">
      <c r="B45" s="20" t="s">
        <v>31</v>
      </c>
    </row>
    <row r="46" spans="2:17" hidden="1" x14ac:dyDescent="0.25">
      <c r="B46" s="20" t="s">
        <v>32</v>
      </c>
    </row>
    <row r="47" spans="2:17" hidden="1" x14ac:dyDescent="0.25">
      <c r="B47" s="20" t="s">
        <v>33</v>
      </c>
    </row>
    <row r="48" spans="2:17" hidden="1" x14ac:dyDescent="0.25">
      <c r="B48" s="20" t="s">
        <v>34</v>
      </c>
    </row>
    <row r="50" spans="2:17" x14ac:dyDescent="0.25">
      <c r="B50" s="68" t="s">
        <v>36</v>
      </c>
      <c r="C50" s="68"/>
      <c r="D50" s="8"/>
      <c r="E50" s="7"/>
      <c r="F50" s="7"/>
      <c r="G50" s="7"/>
      <c r="H50" s="26"/>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Koradi 6</v>
      </c>
      <c r="D54" s="11" t="s">
        <v>19</v>
      </c>
      <c r="E54" s="17">
        <f>K55*25%/3</f>
        <v>78000</v>
      </c>
      <c r="F54" s="17">
        <f>K58*25%/3</f>
        <v>0</v>
      </c>
      <c r="G54" s="17">
        <f>$K$61/9</f>
        <v>8888.8888888888887</v>
      </c>
      <c r="H54" s="76" t="str">
        <f>H32</f>
        <v>WCL, MCL, SECL, Washed, Imported</v>
      </c>
      <c r="I54" s="13"/>
      <c r="J54" s="57">
        <v>3.6918899642630318</v>
      </c>
      <c r="K54" s="15" t="s">
        <v>40</v>
      </c>
      <c r="L54" s="70" t="s">
        <v>44</v>
      </c>
      <c r="M54" s="70" t="s">
        <v>46</v>
      </c>
      <c r="N54" s="21"/>
      <c r="O54" s="21"/>
      <c r="P54" s="21"/>
      <c r="Q54" s="21"/>
    </row>
    <row r="55" spans="2:17" x14ac:dyDescent="0.25">
      <c r="B55" s="64"/>
      <c r="C55" s="61"/>
      <c r="D55" s="11" t="s">
        <v>20</v>
      </c>
      <c r="E55" s="17">
        <f>K55*25%/3</f>
        <v>78000</v>
      </c>
      <c r="F55" s="17">
        <f>K58*25%/3</f>
        <v>0</v>
      </c>
      <c r="G55" s="17">
        <f t="shared" ref="G55:G65" si="2">$K$61/9</f>
        <v>8888.8888888888887</v>
      </c>
      <c r="H55" s="77"/>
      <c r="I55" s="13"/>
      <c r="J55" s="58"/>
      <c r="K55" s="22">
        <v>936000</v>
      </c>
      <c r="L55" s="71"/>
      <c r="M55" s="71"/>
      <c r="N55" s="21"/>
      <c r="O55" s="21"/>
      <c r="P55" s="21"/>
      <c r="Q55" s="21"/>
    </row>
    <row r="56" spans="2:17" x14ac:dyDescent="0.25">
      <c r="B56" s="64"/>
      <c r="C56" s="61"/>
      <c r="D56" s="11" t="s">
        <v>21</v>
      </c>
      <c r="E56" s="17">
        <f>K55*25%/3</f>
        <v>78000</v>
      </c>
      <c r="F56" s="17">
        <f>K58*25%/3</f>
        <v>0</v>
      </c>
      <c r="G56" s="17">
        <f t="shared" si="2"/>
        <v>8888.8888888888887</v>
      </c>
      <c r="H56" s="77"/>
      <c r="I56" s="13"/>
      <c r="J56" s="58"/>
      <c r="K56" s="16"/>
      <c r="L56" s="71"/>
      <c r="M56" s="71"/>
      <c r="N56" s="21"/>
      <c r="O56" s="21"/>
      <c r="P56" s="21"/>
      <c r="Q56" s="21"/>
    </row>
    <row r="57" spans="2:17" x14ac:dyDescent="0.25">
      <c r="B57" s="64"/>
      <c r="C57" s="61"/>
      <c r="D57" s="11" t="s">
        <v>22</v>
      </c>
      <c r="E57" s="17">
        <f>K55*22%/3</f>
        <v>68640</v>
      </c>
      <c r="F57" s="17">
        <f>K58*22%/3</f>
        <v>0</v>
      </c>
      <c r="G57" s="17"/>
      <c r="H57" s="77"/>
      <c r="I57" s="13"/>
      <c r="J57" s="58"/>
      <c r="K57" s="16" t="s">
        <v>41</v>
      </c>
      <c r="L57" s="71"/>
      <c r="M57" s="71"/>
      <c r="N57" s="21"/>
      <c r="O57" s="21"/>
      <c r="P57" s="21"/>
      <c r="Q57" s="21"/>
    </row>
    <row r="58" spans="2:17" x14ac:dyDescent="0.25">
      <c r="B58" s="64"/>
      <c r="C58" s="61"/>
      <c r="D58" s="11" t="s">
        <v>23</v>
      </c>
      <c r="E58" s="17">
        <f>K55*22%/3</f>
        <v>68640</v>
      </c>
      <c r="F58" s="17">
        <f>K58*22%/3</f>
        <v>0</v>
      </c>
      <c r="G58" s="17"/>
      <c r="H58" s="77"/>
      <c r="I58" s="13"/>
      <c r="J58" s="58"/>
      <c r="K58" s="22">
        <v>0</v>
      </c>
      <c r="L58" s="71"/>
      <c r="M58" s="71"/>
      <c r="N58" s="21"/>
      <c r="O58" s="21"/>
      <c r="P58" s="21"/>
      <c r="Q58" s="21"/>
    </row>
    <row r="59" spans="2:17" x14ac:dyDescent="0.25">
      <c r="B59" s="64"/>
      <c r="C59" s="61"/>
      <c r="D59" s="11" t="s">
        <v>24</v>
      </c>
      <c r="E59" s="17">
        <f>K55*22%/3</f>
        <v>68640</v>
      </c>
      <c r="F59" s="17">
        <f>K58*22%/3</f>
        <v>0</v>
      </c>
      <c r="G59" s="17"/>
      <c r="H59" s="77"/>
      <c r="I59" s="13"/>
      <c r="J59" s="58"/>
      <c r="K59" s="16"/>
      <c r="L59" s="71"/>
      <c r="M59" s="71"/>
      <c r="N59" s="21"/>
      <c r="O59" s="21"/>
      <c r="P59" s="21"/>
      <c r="Q59" s="21"/>
    </row>
    <row r="60" spans="2:17" x14ac:dyDescent="0.25">
      <c r="B60" s="64"/>
      <c r="C60" s="61"/>
      <c r="D60" s="11" t="s">
        <v>25</v>
      </c>
      <c r="E60" s="17">
        <f>K55*25%/3</f>
        <v>78000</v>
      </c>
      <c r="F60" s="17">
        <f>K58*25%/3</f>
        <v>0</v>
      </c>
      <c r="G60" s="17">
        <f t="shared" si="2"/>
        <v>8888.8888888888887</v>
      </c>
      <c r="H60" s="77"/>
      <c r="I60" s="13"/>
      <c r="J60" s="58"/>
      <c r="K60" s="16" t="s">
        <v>42</v>
      </c>
      <c r="L60" s="71"/>
      <c r="M60" s="71"/>
      <c r="N60" s="21"/>
      <c r="O60" s="21"/>
      <c r="P60" s="21"/>
      <c r="Q60" s="21"/>
    </row>
    <row r="61" spans="2:17" x14ac:dyDescent="0.25">
      <c r="B61" s="64"/>
      <c r="C61" s="61"/>
      <c r="D61" s="11" t="s">
        <v>26</v>
      </c>
      <c r="E61" s="17">
        <f>K55*25%/3</f>
        <v>78000</v>
      </c>
      <c r="F61" s="17">
        <f>K58*25%/3</f>
        <v>0</v>
      </c>
      <c r="G61" s="17">
        <f t="shared" si="2"/>
        <v>8888.8888888888887</v>
      </c>
      <c r="H61" s="77"/>
      <c r="I61" s="13"/>
      <c r="J61" s="58"/>
      <c r="K61" s="22">
        <v>80000</v>
      </c>
      <c r="L61" s="71"/>
      <c r="M61" s="71"/>
      <c r="N61" s="21"/>
      <c r="O61" s="21"/>
      <c r="P61" s="21"/>
      <c r="Q61" s="21"/>
    </row>
    <row r="62" spans="2:17" x14ac:dyDescent="0.25">
      <c r="B62" s="64"/>
      <c r="C62" s="61"/>
      <c r="D62" s="11" t="s">
        <v>27</v>
      </c>
      <c r="E62" s="17">
        <f>K55*25%/3</f>
        <v>78000</v>
      </c>
      <c r="F62" s="17">
        <f>K58*25%/3</f>
        <v>0</v>
      </c>
      <c r="G62" s="17">
        <f t="shared" si="2"/>
        <v>8888.8888888888887</v>
      </c>
      <c r="H62" s="77"/>
      <c r="I62" s="13"/>
      <c r="J62" s="58"/>
      <c r="K62" s="21"/>
      <c r="L62" s="71"/>
      <c r="M62" s="71"/>
      <c r="N62" s="21"/>
      <c r="O62" s="21"/>
      <c r="P62" s="21"/>
      <c r="Q62" s="21"/>
    </row>
    <row r="63" spans="2:17" x14ac:dyDescent="0.25">
      <c r="B63" s="64"/>
      <c r="C63" s="61"/>
      <c r="D63" s="11" t="s">
        <v>28</v>
      </c>
      <c r="E63" s="17">
        <f>K55*28%/3</f>
        <v>87360.000000000015</v>
      </c>
      <c r="F63" s="17">
        <f>K58*28%/3</f>
        <v>0</v>
      </c>
      <c r="G63" s="17">
        <f t="shared" si="2"/>
        <v>8888.8888888888887</v>
      </c>
      <c r="H63" s="77"/>
      <c r="I63" s="13"/>
      <c r="J63" s="58"/>
      <c r="K63" s="21"/>
      <c r="L63" s="71"/>
      <c r="M63" s="71"/>
      <c r="N63" s="21"/>
      <c r="O63" s="21"/>
      <c r="P63" s="21"/>
      <c r="Q63" s="21"/>
    </row>
    <row r="64" spans="2:17" x14ac:dyDescent="0.25">
      <c r="B64" s="64"/>
      <c r="C64" s="61"/>
      <c r="D64" s="11" t="s">
        <v>29</v>
      </c>
      <c r="E64" s="17">
        <f>K55*28%/3</f>
        <v>87360.000000000015</v>
      </c>
      <c r="F64" s="17">
        <f>K58*28%/3</f>
        <v>0</v>
      </c>
      <c r="G64" s="17">
        <f t="shared" si="2"/>
        <v>8888.8888888888887</v>
      </c>
      <c r="H64" s="77"/>
      <c r="I64" s="13"/>
      <c r="J64" s="58"/>
      <c r="K64" s="21"/>
      <c r="L64" s="71"/>
      <c r="M64" s="71"/>
      <c r="N64" s="21"/>
      <c r="O64" s="21"/>
      <c r="P64" s="21"/>
      <c r="Q64" s="21"/>
    </row>
    <row r="65" spans="2:17" x14ac:dyDescent="0.25">
      <c r="B65" s="65"/>
      <c r="C65" s="62"/>
      <c r="D65" s="11" t="s">
        <v>30</v>
      </c>
      <c r="E65" s="17">
        <f>K55*28%/3</f>
        <v>87360.000000000015</v>
      </c>
      <c r="F65" s="17">
        <f>K58*28%/3</f>
        <v>0</v>
      </c>
      <c r="G65" s="17">
        <f t="shared" si="2"/>
        <v>8888.8888888888887</v>
      </c>
      <c r="H65" s="78"/>
      <c r="I65" s="13"/>
      <c r="J65" s="59"/>
      <c r="K65" s="21"/>
      <c r="L65" s="72"/>
      <c r="M65" s="72"/>
      <c r="N65" s="21"/>
      <c r="O65" s="21"/>
      <c r="P65" s="21"/>
      <c r="Q65" s="21"/>
    </row>
    <row r="67" spans="2:17" hidden="1" x14ac:dyDescent="0.25">
      <c r="B67" s="20" t="s">
        <v>31</v>
      </c>
    </row>
    <row r="68" spans="2:17" hidden="1" x14ac:dyDescent="0.25">
      <c r="B68" s="20" t="s">
        <v>32</v>
      </c>
    </row>
    <row r="69" spans="2:17" hidden="1" x14ac:dyDescent="0.25">
      <c r="B69" s="20" t="s">
        <v>33</v>
      </c>
    </row>
    <row r="70" spans="2:17" hidden="1" x14ac:dyDescent="0.25">
      <c r="B70" s="20" t="s">
        <v>34</v>
      </c>
    </row>
    <row r="72" spans="2:17" x14ac:dyDescent="0.25">
      <c r="B72" s="68" t="s">
        <v>37</v>
      </c>
      <c r="C72" s="68"/>
      <c r="D72" s="8"/>
      <c r="E72" s="7"/>
      <c r="F72" s="7"/>
      <c r="G72" s="7"/>
      <c r="H72" s="26"/>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Koradi 6</v>
      </c>
      <c r="D76" s="11" t="s">
        <v>19</v>
      </c>
      <c r="E76" s="17">
        <f>K77*25%/3</f>
        <v>78000</v>
      </c>
      <c r="F76" s="17">
        <f>K80*25%/3</f>
        <v>0</v>
      </c>
      <c r="G76" s="17">
        <f>$K$83/9</f>
        <v>8888.8888888888887</v>
      </c>
      <c r="H76" s="76" t="str">
        <f>H54</f>
        <v>WCL, MCL, SECL, Washed, Imported</v>
      </c>
      <c r="I76" s="13"/>
      <c r="J76" s="57">
        <v>4.2015076792620256</v>
      </c>
      <c r="K76" s="15" t="s">
        <v>40</v>
      </c>
      <c r="L76" s="70" t="s">
        <v>44</v>
      </c>
      <c r="M76" s="70" t="s">
        <v>46</v>
      </c>
      <c r="N76" s="21"/>
      <c r="O76" s="21"/>
      <c r="P76" s="21"/>
      <c r="Q76" s="21"/>
    </row>
    <row r="77" spans="2:17" x14ac:dyDescent="0.25">
      <c r="B77" s="64"/>
      <c r="C77" s="61"/>
      <c r="D77" s="11" t="s">
        <v>20</v>
      </c>
      <c r="E77" s="17">
        <f>K77*25%/3</f>
        <v>78000</v>
      </c>
      <c r="F77" s="17">
        <f>K80*25%/3</f>
        <v>0</v>
      </c>
      <c r="G77" s="17">
        <f t="shared" ref="G77:G87" si="3">$K$83/9</f>
        <v>8888.8888888888887</v>
      </c>
      <c r="H77" s="77"/>
      <c r="I77" s="13"/>
      <c r="J77" s="58"/>
      <c r="K77" s="22">
        <v>936000</v>
      </c>
      <c r="L77" s="71"/>
      <c r="M77" s="71"/>
      <c r="N77" s="21"/>
      <c r="O77" s="21"/>
      <c r="P77" s="21"/>
      <c r="Q77" s="21"/>
    </row>
    <row r="78" spans="2:17" x14ac:dyDescent="0.25">
      <c r="B78" s="64"/>
      <c r="C78" s="61"/>
      <c r="D78" s="11" t="s">
        <v>21</v>
      </c>
      <c r="E78" s="17">
        <f>K77*25%/3</f>
        <v>78000</v>
      </c>
      <c r="F78" s="17">
        <f>K80*25%/3</f>
        <v>0</v>
      </c>
      <c r="G78" s="17">
        <f t="shared" si="3"/>
        <v>8888.8888888888887</v>
      </c>
      <c r="H78" s="77"/>
      <c r="I78" s="13"/>
      <c r="J78" s="58"/>
      <c r="K78" s="16"/>
      <c r="L78" s="71"/>
      <c r="M78" s="71"/>
      <c r="N78" s="21"/>
      <c r="O78" s="21"/>
      <c r="P78" s="21"/>
      <c r="Q78" s="21"/>
    </row>
    <row r="79" spans="2:17" x14ac:dyDescent="0.25">
      <c r="B79" s="64"/>
      <c r="C79" s="61"/>
      <c r="D79" s="11" t="s">
        <v>22</v>
      </c>
      <c r="E79" s="17">
        <f>K77*22%/3</f>
        <v>68640</v>
      </c>
      <c r="F79" s="17">
        <f>K80*22%/3</f>
        <v>0</v>
      </c>
      <c r="G79" s="17"/>
      <c r="H79" s="77"/>
      <c r="I79" s="13"/>
      <c r="J79" s="58"/>
      <c r="K79" s="16" t="s">
        <v>41</v>
      </c>
      <c r="L79" s="71"/>
      <c r="M79" s="71"/>
      <c r="N79" s="21"/>
      <c r="O79" s="21"/>
      <c r="P79" s="21"/>
      <c r="Q79" s="21"/>
    </row>
    <row r="80" spans="2:17" x14ac:dyDescent="0.25">
      <c r="B80" s="64"/>
      <c r="C80" s="61"/>
      <c r="D80" s="11" t="s">
        <v>23</v>
      </c>
      <c r="E80" s="17">
        <f>K77*22%/3</f>
        <v>68640</v>
      </c>
      <c r="F80" s="17">
        <f>K80*22%/3</f>
        <v>0</v>
      </c>
      <c r="G80" s="17"/>
      <c r="H80" s="77"/>
      <c r="I80" s="13"/>
      <c r="J80" s="58"/>
      <c r="K80" s="22">
        <v>0</v>
      </c>
      <c r="L80" s="71"/>
      <c r="M80" s="71"/>
      <c r="N80" s="21"/>
      <c r="O80" s="21"/>
      <c r="P80" s="21"/>
      <c r="Q80" s="21"/>
    </row>
    <row r="81" spans="2:17" x14ac:dyDescent="0.25">
      <c r="B81" s="64"/>
      <c r="C81" s="61"/>
      <c r="D81" s="11" t="s">
        <v>24</v>
      </c>
      <c r="E81" s="17">
        <f>K77*22%/3</f>
        <v>68640</v>
      </c>
      <c r="F81" s="17">
        <f>K80*22%/3</f>
        <v>0</v>
      </c>
      <c r="G81" s="17"/>
      <c r="H81" s="77"/>
      <c r="I81" s="13"/>
      <c r="J81" s="58"/>
      <c r="K81" s="16"/>
      <c r="L81" s="71"/>
      <c r="M81" s="71"/>
      <c r="N81" s="21"/>
      <c r="O81" s="21"/>
      <c r="P81" s="21"/>
      <c r="Q81" s="21"/>
    </row>
    <row r="82" spans="2:17" x14ac:dyDescent="0.25">
      <c r="B82" s="64"/>
      <c r="C82" s="61"/>
      <c r="D82" s="11" t="s">
        <v>25</v>
      </c>
      <c r="E82" s="17">
        <f>K77*25%/3</f>
        <v>78000</v>
      </c>
      <c r="F82" s="17">
        <f>K80*25%/3</f>
        <v>0</v>
      </c>
      <c r="G82" s="17">
        <f t="shared" si="3"/>
        <v>8888.8888888888887</v>
      </c>
      <c r="H82" s="77"/>
      <c r="I82" s="13"/>
      <c r="J82" s="58"/>
      <c r="K82" s="16" t="s">
        <v>42</v>
      </c>
      <c r="L82" s="71"/>
      <c r="M82" s="71"/>
      <c r="N82" s="21"/>
      <c r="O82" s="21"/>
      <c r="P82" s="21"/>
      <c r="Q82" s="21"/>
    </row>
    <row r="83" spans="2:17" x14ac:dyDescent="0.25">
      <c r="B83" s="64"/>
      <c r="C83" s="61"/>
      <c r="D83" s="11" t="s">
        <v>26</v>
      </c>
      <c r="E83" s="17">
        <f>K77*25%/3</f>
        <v>78000</v>
      </c>
      <c r="F83" s="17">
        <f>K80*25%/3</f>
        <v>0</v>
      </c>
      <c r="G83" s="17">
        <f t="shared" si="3"/>
        <v>8888.8888888888887</v>
      </c>
      <c r="H83" s="77"/>
      <c r="I83" s="13"/>
      <c r="J83" s="58"/>
      <c r="K83" s="22">
        <v>80000</v>
      </c>
      <c r="L83" s="71"/>
      <c r="M83" s="71"/>
      <c r="N83" s="21"/>
      <c r="O83" s="21"/>
      <c r="P83" s="21"/>
      <c r="Q83" s="21"/>
    </row>
    <row r="84" spans="2:17" x14ac:dyDescent="0.25">
      <c r="B84" s="64"/>
      <c r="C84" s="61"/>
      <c r="D84" s="11" t="s">
        <v>27</v>
      </c>
      <c r="E84" s="17">
        <f>K77*25%/3</f>
        <v>78000</v>
      </c>
      <c r="F84" s="17">
        <f>K80*25%/3</f>
        <v>0</v>
      </c>
      <c r="G84" s="17">
        <f t="shared" si="3"/>
        <v>8888.8888888888887</v>
      </c>
      <c r="H84" s="77"/>
      <c r="I84" s="13"/>
      <c r="J84" s="58"/>
      <c r="K84" s="21"/>
      <c r="L84" s="71"/>
      <c r="M84" s="71"/>
      <c r="N84" s="21"/>
      <c r="O84" s="21"/>
      <c r="P84" s="21"/>
      <c r="Q84" s="21"/>
    </row>
    <row r="85" spans="2:17" x14ac:dyDescent="0.25">
      <c r="B85" s="64"/>
      <c r="C85" s="61"/>
      <c r="D85" s="11" t="s">
        <v>28</v>
      </c>
      <c r="E85" s="17">
        <f>K77*28%/3</f>
        <v>87360.000000000015</v>
      </c>
      <c r="F85" s="17">
        <f>K80*28%/3</f>
        <v>0</v>
      </c>
      <c r="G85" s="17">
        <f t="shared" si="3"/>
        <v>8888.8888888888887</v>
      </c>
      <c r="H85" s="77"/>
      <c r="I85" s="13"/>
      <c r="J85" s="58"/>
      <c r="K85" s="21"/>
      <c r="L85" s="71"/>
      <c r="M85" s="71"/>
      <c r="N85" s="21"/>
      <c r="O85" s="21"/>
      <c r="P85" s="21"/>
      <c r="Q85" s="21"/>
    </row>
    <row r="86" spans="2:17" x14ac:dyDescent="0.25">
      <c r="B86" s="64"/>
      <c r="C86" s="61"/>
      <c r="D86" s="11" t="s">
        <v>29</v>
      </c>
      <c r="E86" s="17">
        <f>K77*28%/3</f>
        <v>87360.000000000015</v>
      </c>
      <c r="F86" s="17">
        <f>K80*28%/3</f>
        <v>0</v>
      </c>
      <c r="G86" s="17">
        <f t="shared" si="3"/>
        <v>8888.8888888888887</v>
      </c>
      <c r="H86" s="77"/>
      <c r="I86" s="13"/>
      <c r="J86" s="58"/>
      <c r="K86" s="21"/>
      <c r="L86" s="71"/>
      <c r="M86" s="71"/>
      <c r="N86" s="21"/>
      <c r="O86" s="21"/>
      <c r="P86" s="21"/>
      <c r="Q86" s="21"/>
    </row>
    <row r="87" spans="2:17" x14ac:dyDescent="0.25">
      <c r="B87" s="65"/>
      <c r="C87" s="62"/>
      <c r="D87" s="11" t="s">
        <v>30</v>
      </c>
      <c r="E87" s="17">
        <f>K77*28%/3</f>
        <v>87360.000000000015</v>
      </c>
      <c r="F87" s="17">
        <f>K80*28%/3</f>
        <v>0</v>
      </c>
      <c r="G87" s="17">
        <f t="shared" si="3"/>
        <v>8888.8888888888887</v>
      </c>
      <c r="H87" s="78"/>
      <c r="I87" s="13"/>
      <c r="J87" s="59"/>
      <c r="K87" s="21"/>
      <c r="L87" s="72"/>
      <c r="M87" s="72"/>
      <c r="N87" s="21"/>
      <c r="O87" s="21"/>
      <c r="P87" s="21"/>
      <c r="Q87" s="21"/>
    </row>
    <row r="89" spans="2:17" hidden="1" x14ac:dyDescent="0.25">
      <c r="B89" s="20" t="s">
        <v>31</v>
      </c>
    </row>
    <row r="90" spans="2:17" hidden="1" x14ac:dyDescent="0.25">
      <c r="B90" s="20" t="s">
        <v>32</v>
      </c>
    </row>
    <row r="91" spans="2:17" hidden="1" x14ac:dyDescent="0.25">
      <c r="B91" s="20" t="s">
        <v>33</v>
      </c>
    </row>
    <row r="92" spans="2:17" hidden="1" x14ac:dyDescent="0.25">
      <c r="B92" s="20" t="s">
        <v>34</v>
      </c>
    </row>
    <row r="94" spans="2:17" x14ac:dyDescent="0.25">
      <c r="B94" s="68" t="s">
        <v>38</v>
      </c>
      <c r="C94" s="68"/>
      <c r="D94" s="8"/>
      <c r="E94" s="7"/>
      <c r="F94" s="7"/>
      <c r="G94" s="7"/>
      <c r="H94" s="26"/>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Koradi 6</v>
      </c>
      <c r="D98" s="11" t="s">
        <v>19</v>
      </c>
      <c r="E98" s="17">
        <f>K99*25%/3</f>
        <v>78000</v>
      </c>
      <c r="F98" s="17">
        <f>K102*25%/3</f>
        <v>0</v>
      </c>
      <c r="G98" s="17">
        <f>$K$105/9</f>
        <v>8888.8888888888887</v>
      </c>
      <c r="H98" s="76" t="str">
        <f>H76</f>
        <v>WCL, MCL, SECL, Washed, Imported</v>
      </c>
      <c r="I98" s="13"/>
      <c r="J98" s="57">
        <v>4.4115830632251276</v>
      </c>
      <c r="K98" s="15" t="s">
        <v>40</v>
      </c>
      <c r="L98" s="70" t="s">
        <v>44</v>
      </c>
      <c r="M98" s="70" t="s">
        <v>46</v>
      </c>
      <c r="N98" s="21"/>
      <c r="O98" s="21"/>
      <c r="P98" s="21"/>
      <c r="Q98" s="21"/>
    </row>
    <row r="99" spans="2:17" x14ac:dyDescent="0.25">
      <c r="B99" s="64"/>
      <c r="C99" s="61"/>
      <c r="D99" s="11" t="s">
        <v>20</v>
      </c>
      <c r="E99" s="17">
        <f>K99*25%/3</f>
        <v>78000</v>
      </c>
      <c r="F99" s="17">
        <f>K102*25%/3</f>
        <v>0</v>
      </c>
      <c r="G99" s="17">
        <f t="shared" ref="G99:G109" si="4">$K$105/9</f>
        <v>8888.8888888888887</v>
      </c>
      <c r="H99" s="77"/>
      <c r="I99" s="13"/>
      <c r="J99" s="58"/>
      <c r="K99" s="22">
        <v>936000</v>
      </c>
      <c r="L99" s="71"/>
      <c r="M99" s="71"/>
      <c r="N99" s="21"/>
      <c r="O99" s="21"/>
      <c r="P99" s="21"/>
      <c r="Q99" s="21"/>
    </row>
    <row r="100" spans="2:17" x14ac:dyDescent="0.25">
      <c r="B100" s="64"/>
      <c r="C100" s="61"/>
      <c r="D100" s="11" t="s">
        <v>21</v>
      </c>
      <c r="E100" s="17">
        <f>K99*25%/3</f>
        <v>78000</v>
      </c>
      <c r="F100" s="17">
        <f>K102*25%/3</f>
        <v>0</v>
      </c>
      <c r="G100" s="17">
        <f t="shared" si="4"/>
        <v>8888.8888888888887</v>
      </c>
      <c r="H100" s="77"/>
      <c r="I100" s="13"/>
      <c r="J100" s="58"/>
      <c r="K100" s="16"/>
      <c r="L100" s="71"/>
      <c r="M100" s="71"/>
      <c r="N100" s="21"/>
      <c r="O100" s="21"/>
      <c r="P100" s="21"/>
      <c r="Q100" s="21"/>
    </row>
    <row r="101" spans="2:17" x14ac:dyDescent="0.25">
      <c r="B101" s="64"/>
      <c r="C101" s="61"/>
      <c r="D101" s="11" t="s">
        <v>22</v>
      </c>
      <c r="E101" s="17">
        <f>K99*22%/3</f>
        <v>68640</v>
      </c>
      <c r="F101" s="17">
        <f>K102*22%/3</f>
        <v>0</v>
      </c>
      <c r="G101" s="17"/>
      <c r="H101" s="77"/>
      <c r="I101" s="13"/>
      <c r="J101" s="58"/>
      <c r="K101" s="16" t="s">
        <v>41</v>
      </c>
      <c r="L101" s="71"/>
      <c r="M101" s="71"/>
      <c r="N101" s="21"/>
      <c r="O101" s="21"/>
      <c r="P101" s="21"/>
      <c r="Q101" s="21"/>
    </row>
    <row r="102" spans="2:17" x14ac:dyDescent="0.25">
      <c r="B102" s="64"/>
      <c r="C102" s="61"/>
      <c r="D102" s="11" t="s">
        <v>23</v>
      </c>
      <c r="E102" s="17">
        <f>K99*22%/3</f>
        <v>68640</v>
      </c>
      <c r="F102" s="17">
        <f>K102*22%/3</f>
        <v>0</v>
      </c>
      <c r="G102" s="17"/>
      <c r="H102" s="77"/>
      <c r="I102" s="13"/>
      <c r="J102" s="58"/>
      <c r="K102" s="22">
        <v>0</v>
      </c>
      <c r="L102" s="71"/>
      <c r="M102" s="71"/>
      <c r="N102" s="21"/>
      <c r="O102" s="21"/>
      <c r="P102" s="21"/>
      <c r="Q102" s="21"/>
    </row>
    <row r="103" spans="2:17" x14ac:dyDescent="0.25">
      <c r="B103" s="64"/>
      <c r="C103" s="61"/>
      <c r="D103" s="11" t="s">
        <v>24</v>
      </c>
      <c r="E103" s="17">
        <f>K99*22%/3</f>
        <v>68640</v>
      </c>
      <c r="F103" s="17">
        <f>K102*22%/3</f>
        <v>0</v>
      </c>
      <c r="G103" s="17"/>
      <c r="H103" s="77"/>
      <c r="I103" s="13"/>
      <c r="J103" s="58"/>
      <c r="K103" s="16"/>
      <c r="L103" s="71"/>
      <c r="M103" s="71"/>
      <c r="N103" s="21"/>
      <c r="O103" s="21"/>
      <c r="P103" s="21"/>
      <c r="Q103" s="21"/>
    </row>
    <row r="104" spans="2:17" x14ac:dyDescent="0.25">
      <c r="B104" s="64"/>
      <c r="C104" s="61"/>
      <c r="D104" s="11" t="s">
        <v>25</v>
      </c>
      <c r="E104" s="17">
        <f>K99*25%/3</f>
        <v>78000</v>
      </c>
      <c r="F104" s="17">
        <f>K102*25%/3</f>
        <v>0</v>
      </c>
      <c r="G104" s="17">
        <f t="shared" si="4"/>
        <v>8888.8888888888887</v>
      </c>
      <c r="H104" s="77"/>
      <c r="I104" s="13"/>
      <c r="J104" s="58"/>
      <c r="K104" s="16" t="s">
        <v>42</v>
      </c>
      <c r="L104" s="71"/>
      <c r="M104" s="71"/>
      <c r="N104" s="21"/>
      <c r="O104" s="21"/>
      <c r="P104" s="21"/>
      <c r="Q104" s="21"/>
    </row>
    <row r="105" spans="2:17" x14ac:dyDescent="0.25">
      <c r="B105" s="64"/>
      <c r="C105" s="61"/>
      <c r="D105" s="11" t="s">
        <v>26</v>
      </c>
      <c r="E105" s="17">
        <f>K99*25%/3</f>
        <v>78000</v>
      </c>
      <c r="F105" s="17">
        <f>K102*25%/3</f>
        <v>0</v>
      </c>
      <c r="G105" s="17">
        <f t="shared" si="4"/>
        <v>8888.8888888888887</v>
      </c>
      <c r="H105" s="77"/>
      <c r="I105" s="13"/>
      <c r="J105" s="58"/>
      <c r="K105" s="22">
        <v>80000</v>
      </c>
      <c r="L105" s="71"/>
      <c r="M105" s="71"/>
      <c r="N105" s="21"/>
      <c r="O105" s="21"/>
      <c r="P105" s="21"/>
      <c r="Q105" s="21"/>
    </row>
    <row r="106" spans="2:17" x14ac:dyDescent="0.25">
      <c r="B106" s="64"/>
      <c r="C106" s="61"/>
      <c r="D106" s="11" t="s">
        <v>27</v>
      </c>
      <c r="E106" s="17">
        <f>K99*25%/3</f>
        <v>78000</v>
      </c>
      <c r="F106" s="17">
        <f>K102*25%/3</f>
        <v>0</v>
      </c>
      <c r="G106" s="17">
        <f t="shared" si="4"/>
        <v>8888.8888888888887</v>
      </c>
      <c r="H106" s="77"/>
      <c r="I106" s="13"/>
      <c r="J106" s="58"/>
      <c r="K106" s="21"/>
      <c r="L106" s="71"/>
      <c r="M106" s="71"/>
      <c r="N106" s="21"/>
      <c r="O106" s="21"/>
      <c r="P106" s="21"/>
      <c r="Q106" s="21"/>
    </row>
    <row r="107" spans="2:17" x14ac:dyDescent="0.25">
      <c r="B107" s="64"/>
      <c r="C107" s="61"/>
      <c r="D107" s="11" t="s">
        <v>28</v>
      </c>
      <c r="E107" s="17">
        <f>K99*28%/3</f>
        <v>87360.000000000015</v>
      </c>
      <c r="F107" s="17">
        <f>K102*28%/3</f>
        <v>0</v>
      </c>
      <c r="G107" s="17">
        <f t="shared" si="4"/>
        <v>8888.8888888888887</v>
      </c>
      <c r="H107" s="77"/>
      <c r="I107" s="13"/>
      <c r="J107" s="58"/>
      <c r="K107" s="21"/>
      <c r="L107" s="71"/>
      <c r="M107" s="71"/>
      <c r="N107" s="21"/>
      <c r="O107" s="21"/>
      <c r="P107" s="21"/>
      <c r="Q107" s="21"/>
    </row>
    <row r="108" spans="2:17" x14ac:dyDescent="0.25">
      <c r="B108" s="64"/>
      <c r="C108" s="61"/>
      <c r="D108" s="11" t="s">
        <v>29</v>
      </c>
      <c r="E108" s="17">
        <f>K99*28%/3</f>
        <v>87360.000000000015</v>
      </c>
      <c r="F108" s="17">
        <f>K102*28%/3</f>
        <v>0</v>
      </c>
      <c r="G108" s="17">
        <f t="shared" si="4"/>
        <v>8888.8888888888887</v>
      </c>
      <c r="H108" s="77"/>
      <c r="I108" s="13"/>
      <c r="J108" s="58"/>
      <c r="K108" s="21"/>
      <c r="L108" s="71"/>
      <c r="M108" s="71"/>
      <c r="N108" s="21"/>
      <c r="O108" s="21"/>
      <c r="P108" s="21"/>
      <c r="Q108" s="21"/>
    </row>
    <row r="109" spans="2:17" x14ac:dyDescent="0.25">
      <c r="B109" s="65"/>
      <c r="C109" s="62"/>
      <c r="D109" s="11" t="s">
        <v>30</v>
      </c>
      <c r="E109" s="17">
        <f>K99*28%/3</f>
        <v>87360.000000000015</v>
      </c>
      <c r="F109" s="17">
        <f>K102*28%/3</f>
        <v>0</v>
      </c>
      <c r="G109" s="17">
        <f t="shared" si="4"/>
        <v>8888.8888888888887</v>
      </c>
      <c r="H109" s="78"/>
      <c r="I109" s="13"/>
      <c r="J109" s="59"/>
      <c r="K109" s="21"/>
      <c r="L109" s="72"/>
      <c r="M109" s="72"/>
      <c r="N109" s="21"/>
      <c r="O109" s="21"/>
      <c r="P109" s="21"/>
      <c r="Q109" s="21"/>
    </row>
    <row r="111" spans="2:17" hidden="1" x14ac:dyDescent="0.25">
      <c r="B111" s="20" t="s">
        <v>31</v>
      </c>
    </row>
    <row r="112" spans="2:17" hidden="1" x14ac:dyDescent="0.25">
      <c r="B112" s="20" t="s">
        <v>32</v>
      </c>
    </row>
    <row r="113" spans="2:17" hidden="1" x14ac:dyDescent="0.25">
      <c r="B113" s="20" t="s">
        <v>33</v>
      </c>
    </row>
    <row r="114" spans="2:17" hidden="1" x14ac:dyDescent="0.25">
      <c r="B114" s="20" t="s">
        <v>34</v>
      </c>
    </row>
    <row r="116" spans="2:17" ht="49.8" customHeight="1" x14ac:dyDescent="0.25">
      <c r="B116" s="79" t="s">
        <v>59</v>
      </c>
      <c r="C116" s="79"/>
      <c r="D116" s="79"/>
      <c r="E116" s="79"/>
      <c r="F116" s="79"/>
      <c r="G116" s="79"/>
      <c r="H116" s="79"/>
      <c r="I116" s="79"/>
      <c r="J116" s="79"/>
      <c r="K116" s="79"/>
      <c r="L116" s="79"/>
      <c r="M116" s="79"/>
      <c r="N116" s="79"/>
      <c r="O116" s="79"/>
      <c r="P116" s="79"/>
      <c r="Q116" s="79"/>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R116"/>
  <sheetViews>
    <sheetView showGridLines="0" zoomScale="78" zoomScaleNormal="78" workbookViewId="0">
      <selection activeCell="I15" sqref="I15"/>
    </sheetView>
  </sheetViews>
  <sheetFormatPr defaultColWidth="9.109375" defaultRowHeight="13.8" x14ac:dyDescent="0.25"/>
  <cols>
    <col min="1" max="1" width="9.109375" style="3"/>
    <col min="2" max="2" width="5.88671875" style="3" customWidth="1"/>
    <col min="3" max="3" width="13.21875" style="3" customWidth="1"/>
    <col min="4" max="4" width="8.6640625" style="3" customWidth="1"/>
    <col min="5" max="5" width="16" style="3" customWidth="1"/>
    <col min="6" max="6" width="14" style="3" customWidth="1"/>
    <col min="7" max="7" width="16.77734375" style="3" customWidth="1"/>
    <col min="8" max="8" width="13.6640625" style="27" bestFit="1" customWidth="1"/>
    <col min="9" max="9" width="12.33203125" style="3" customWidth="1"/>
    <col min="10" max="10" width="10.77734375" style="3" customWidth="1"/>
    <col min="11" max="11" width="11.88671875" style="3" customWidth="1"/>
    <col min="12" max="12" width="31.77734375" style="3" customWidth="1"/>
    <col min="13" max="13" width="25.77734375" style="3" customWidth="1"/>
    <col min="14" max="14" width="14.6640625" style="3" customWidth="1"/>
    <col min="15" max="15" width="14.33203125" style="3" customWidth="1"/>
    <col min="16" max="16" width="16.21875" style="3" customWidth="1"/>
    <col min="17" max="17" width="17.109375" style="3" customWidth="1"/>
    <col min="18" max="16384" width="9.109375" style="3"/>
  </cols>
  <sheetData>
    <row r="2" spans="2:18" x14ac:dyDescent="0.25">
      <c r="B2" s="1" t="s">
        <v>53</v>
      </c>
      <c r="C2" s="2"/>
      <c r="D2" s="2"/>
      <c r="E2" s="2"/>
      <c r="F2" s="2"/>
      <c r="G2" s="2"/>
      <c r="H2" s="23"/>
      <c r="I2" s="2"/>
      <c r="J2" s="2"/>
      <c r="K2" s="2"/>
      <c r="L2" s="2"/>
      <c r="M2" s="2"/>
      <c r="N2" s="2"/>
    </row>
    <row r="3" spans="2:18" x14ac:dyDescent="0.25">
      <c r="B3" s="4" t="s">
        <v>0</v>
      </c>
      <c r="C3" s="5"/>
      <c r="D3" s="5"/>
      <c r="E3" s="5"/>
      <c r="F3" s="5"/>
      <c r="G3" s="5"/>
      <c r="H3" s="24"/>
      <c r="I3" s="5"/>
      <c r="J3" s="5"/>
      <c r="K3" s="5"/>
      <c r="L3" s="5"/>
      <c r="M3" s="5"/>
      <c r="N3" s="2"/>
    </row>
    <row r="4" spans="2:18" x14ac:dyDescent="0.25">
      <c r="B4" s="4" t="s">
        <v>1</v>
      </c>
      <c r="C4" s="6"/>
      <c r="D4" s="6"/>
      <c r="E4" s="6"/>
      <c r="F4" s="6"/>
      <c r="G4" s="6"/>
      <c r="H4" s="25"/>
      <c r="I4" s="6"/>
      <c r="J4" s="6"/>
      <c r="K4" s="6"/>
      <c r="L4" s="6"/>
      <c r="M4" s="6"/>
      <c r="N4" s="6"/>
    </row>
    <row r="5" spans="2:18" x14ac:dyDescent="0.25">
      <c r="B5" s="7"/>
      <c r="C5" s="7"/>
      <c r="D5" s="7"/>
      <c r="E5" s="7"/>
      <c r="F5" s="7"/>
      <c r="G5" s="7"/>
      <c r="H5" s="26"/>
      <c r="I5" s="7"/>
      <c r="J5" s="7"/>
      <c r="K5" s="7"/>
      <c r="L5" s="7"/>
      <c r="M5" s="7"/>
      <c r="N5" s="7"/>
    </row>
    <row r="6" spans="2:18" x14ac:dyDescent="0.25">
      <c r="B6" s="68" t="s">
        <v>2</v>
      </c>
      <c r="C6" s="68"/>
      <c r="D6" s="8"/>
      <c r="E6" s="7"/>
      <c r="F6" s="7"/>
      <c r="G6" s="7"/>
      <c r="H6" s="26"/>
      <c r="I6" s="7"/>
      <c r="J6" s="7"/>
      <c r="K6" s="7"/>
      <c r="L6" s="7"/>
      <c r="M6" s="7"/>
      <c r="N6" s="7"/>
    </row>
    <row r="8" spans="2:18" x14ac:dyDescent="0.25">
      <c r="B8" s="66" t="s">
        <v>3</v>
      </c>
      <c r="C8" s="66" t="s">
        <v>4</v>
      </c>
      <c r="D8" s="66" t="s">
        <v>5</v>
      </c>
      <c r="E8" s="73" t="s">
        <v>6</v>
      </c>
      <c r="F8" s="74"/>
      <c r="G8" s="75"/>
      <c r="H8" s="69" t="s">
        <v>7</v>
      </c>
      <c r="I8" s="69"/>
      <c r="J8" s="69"/>
      <c r="K8" s="69"/>
      <c r="L8" s="69"/>
      <c r="M8" s="69" t="s">
        <v>8</v>
      </c>
      <c r="N8" s="69"/>
      <c r="O8" s="69"/>
      <c r="P8" s="69" t="s">
        <v>9</v>
      </c>
      <c r="Q8" s="69" t="s">
        <v>10</v>
      </c>
    </row>
    <row r="9" spans="2:18" ht="42.75" customHeight="1" x14ac:dyDescent="0.25">
      <c r="B9" s="67"/>
      <c r="C9" s="67"/>
      <c r="D9" s="67"/>
      <c r="E9" s="9" t="s">
        <v>40</v>
      </c>
      <c r="F9" s="10" t="s">
        <v>41</v>
      </c>
      <c r="G9" s="10" t="s">
        <v>42</v>
      </c>
      <c r="H9" s="10" t="s">
        <v>11</v>
      </c>
      <c r="I9" s="10" t="s">
        <v>12</v>
      </c>
      <c r="J9" s="10" t="s">
        <v>13</v>
      </c>
      <c r="K9" s="9" t="s">
        <v>14</v>
      </c>
      <c r="L9" s="9" t="s">
        <v>15</v>
      </c>
      <c r="M9" s="9" t="s">
        <v>16</v>
      </c>
      <c r="N9" s="9" t="s">
        <v>17</v>
      </c>
      <c r="O9" s="9" t="s">
        <v>18</v>
      </c>
      <c r="P9" s="69"/>
      <c r="Q9" s="69"/>
    </row>
    <row r="10" spans="2:18" x14ac:dyDescent="0.25">
      <c r="B10" s="63">
        <f>B9+1</f>
        <v>1</v>
      </c>
      <c r="C10" s="60" t="s">
        <v>53</v>
      </c>
      <c r="D10" s="11" t="s">
        <v>19</v>
      </c>
      <c r="E10" s="17">
        <f>K11*25%/3</f>
        <v>70833.333333333358</v>
      </c>
      <c r="F10" s="17">
        <f>K14*25%/3</f>
        <v>703983.33333333337</v>
      </c>
      <c r="G10" s="17">
        <f>$K$17/9</f>
        <v>5555.5555555555557</v>
      </c>
      <c r="H10" s="76" t="s">
        <v>63</v>
      </c>
      <c r="I10" s="13"/>
      <c r="J10" s="57">
        <v>3.5760051634121655</v>
      </c>
      <c r="K10" s="15" t="s">
        <v>40</v>
      </c>
      <c r="L10" s="70" t="s">
        <v>44</v>
      </c>
      <c r="M10" s="70" t="s">
        <v>46</v>
      </c>
      <c r="N10" s="14"/>
      <c r="O10" s="14"/>
      <c r="P10" s="14"/>
      <c r="Q10" s="14"/>
    </row>
    <row r="11" spans="2:18" x14ac:dyDescent="0.25">
      <c r="B11" s="64"/>
      <c r="C11" s="61"/>
      <c r="D11" s="11" t="s">
        <v>20</v>
      </c>
      <c r="E11" s="17">
        <f>K11*25%/3</f>
        <v>70833.333333333358</v>
      </c>
      <c r="F11" s="17">
        <f>K14*25%/3</f>
        <v>703983.33333333337</v>
      </c>
      <c r="G11" s="17">
        <f t="shared" ref="G11:G21" si="0">$K$17/9</f>
        <v>5555.5555555555557</v>
      </c>
      <c r="H11" s="77"/>
      <c r="I11" s="13"/>
      <c r="J11" s="58"/>
      <c r="K11" s="19">
        <v>850000.00000000035</v>
      </c>
      <c r="L11" s="71"/>
      <c r="M11" s="71"/>
      <c r="N11" s="14"/>
      <c r="O11" s="14"/>
      <c r="P11" s="14"/>
      <c r="Q11" s="14"/>
    </row>
    <row r="12" spans="2:18" x14ac:dyDescent="0.25">
      <c r="B12" s="64"/>
      <c r="C12" s="61"/>
      <c r="D12" s="11" t="s">
        <v>21</v>
      </c>
      <c r="E12" s="17">
        <f>K11*25%/3</f>
        <v>70833.333333333358</v>
      </c>
      <c r="F12" s="17">
        <f>K14*25%/3</f>
        <v>703983.33333333337</v>
      </c>
      <c r="G12" s="17">
        <f t="shared" si="0"/>
        <v>5555.5555555555557</v>
      </c>
      <c r="H12" s="77"/>
      <c r="I12" s="13"/>
      <c r="J12" s="58"/>
      <c r="K12" s="16"/>
      <c r="L12" s="71"/>
      <c r="M12" s="71"/>
      <c r="N12" s="14"/>
      <c r="O12" s="14"/>
      <c r="P12" s="14"/>
      <c r="Q12" s="14"/>
    </row>
    <row r="13" spans="2:18" x14ac:dyDescent="0.25">
      <c r="B13" s="64"/>
      <c r="C13" s="61"/>
      <c r="D13" s="11" t="s">
        <v>22</v>
      </c>
      <c r="E13" s="17">
        <f>K11*22%/3</f>
        <v>62333.333333333365</v>
      </c>
      <c r="F13" s="17">
        <f>K14*22%/3</f>
        <v>619505.33333333337</v>
      </c>
      <c r="G13" s="17"/>
      <c r="H13" s="77"/>
      <c r="I13" s="13"/>
      <c r="J13" s="58"/>
      <c r="K13" s="16" t="s">
        <v>41</v>
      </c>
      <c r="L13" s="71"/>
      <c r="M13" s="71"/>
      <c r="N13" s="14"/>
      <c r="O13" s="14"/>
      <c r="P13" s="14"/>
      <c r="Q13" s="14"/>
    </row>
    <row r="14" spans="2:18" x14ac:dyDescent="0.25">
      <c r="B14" s="64"/>
      <c r="C14" s="61"/>
      <c r="D14" s="11" t="s">
        <v>23</v>
      </c>
      <c r="E14" s="17">
        <f>K11*22%/3</f>
        <v>62333.333333333365</v>
      </c>
      <c r="F14" s="17">
        <f>K14*22%/3</f>
        <v>619505.33333333337</v>
      </c>
      <c r="G14" s="17"/>
      <c r="H14" s="77"/>
      <c r="I14" s="13"/>
      <c r="J14" s="58"/>
      <c r="K14" s="19">
        <v>8447800</v>
      </c>
      <c r="L14" s="71"/>
      <c r="M14" s="71"/>
      <c r="N14" s="14"/>
      <c r="O14" s="14"/>
      <c r="P14" s="14"/>
      <c r="Q14" s="14"/>
    </row>
    <row r="15" spans="2:18" x14ac:dyDescent="0.25">
      <c r="B15" s="64"/>
      <c r="C15" s="61"/>
      <c r="D15" s="11" t="s">
        <v>24</v>
      </c>
      <c r="E15" s="17">
        <f>K11*22%/3</f>
        <v>62333.333333333365</v>
      </c>
      <c r="F15" s="17">
        <f>K14*22%/3</f>
        <v>619505.33333333337</v>
      </c>
      <c r="G15" s="17"/>
      <c r="H15" s="77"/>
      <c r="I15" s="12"/>
      <c r="J15" s="58"/>
      <c r="K15" s="16"/>
      <c r="L15" s="71"/>
      <c r="M15" s="71"/>
      <c r="N15" s="14"/>
      <c r="O15" s="14"/>
      <c r="P15" s="14"/>
      <c r="Q15" s="14"/>
      <c r="R15" s="14"/>
    </row>
    <row r="16" spans="2:18" x14ac:dyDescent="0.25">
      <c r="B16" s="64"/>
      <c r="C16" s="61"/>
      <c r="D16" s="11" t="s">
        <v>25</v>
      </c>
      <c r="E16" s="17">
        <f>K11*25%/3</f>
        <v>70833.333333333358</v>
      </c>
      <c r="F16" s="17">
        <f>K14*25%/3</f>
        <v>703983.33333333337</v>
      </c>
      <c r="G16" s="17">
        <f t="shared" si="0"/>
        <v>5555.5555555555557</v>
      </c>
      <c r="H16" s="77"/>
      <c r="I16" s="13"/>
      <c r="J16" s="58"/>
      <c r="K16" s="16" t="s">
        <v>42</v>
      </c>
      <c r="L16" s="71"/>
      <c r="M16" s="71"/>
      <c r="N16" s="14"/>
      <c r="O16" s="14"/>
      <c r="P16" s="14"/>
      <c r="Q16" s="14"/>
    </row>
    <row r="17" spans="2:17" x14ac:dyDescent="0.25">
      <c r="B17" s="64"/>
      <c r="C17" s="61"/>
      <c r="D17" s="11" t="s">
        <v>26</v>
      </c>
      <c r="E17" s="17">
        <f>K11*25%/3</f>
        <v>70833.333333333358</v>
      </c>
      <c r="F17" s="17">
        <f>K14*25%/3</f>
        <v>703983.33333333337</v>
      </c>
      <c r="G17" s="17">
        <f t="shared" si="0"/>
        <v>5555.5555555555557</v>
      </c>
      <c r="H17" s="77"/>
      <c r="I17" s="13"/>
      <c r="J17" s="58"/>
      <c r="K17" s="19">
        <v>50000</v>
      </c>
      <c r="L17" s="71"/>
      <c r="M17" s="71"/>
      <c r="N17" s="14"/>
      <c r="O17" s="14"/>
      <c r="P17" s="14"/>
      <c r="Q17" s="14"/>
    </row>
    <row r="18" spans="2:17" x14ac:dyDescent="0.25">
      <c r="B18" s="64"/>
      <c r="C18" s="61"/>
      <c r="D18" s="11" t="s">
        <v>27</v>
      </c>
      <c r="E18" s="17">
        <f>K11*25%/3</f>
        <v>70833.333333333358</v>
      </c>
      <c r="F18" s="17">
        <f>K14*25%/3</f>
        <v>703983.33333333337</v>
      </c>
      <c r="G18" s="17">
        <f t="shared" si="0"/>
        <v>5555.5555555555557</v>
      </c>
      <c r="H18" s="77"/>
      <c r="I18" s="13"/>
      <c r="J18" s="58"/>
      <c r="K18" s="14"/>
      <c r="L18" s="71"/>
      <c r="M18" s="71"/>
      <c r="N18" s="14"/>
      <c r="O18" s="14"/>
      <c r="P18" s="14"/>
      <c r="Q18" s="14"/>
    </row>
    <row r="19" spans="2:17" x14ac:dyDescent="0.25">
      <c r="B19" s="64"/>
      <c r="C19" s="61"/>
      <c r="D19" s="11" t="s">
        <v>28</v>
      </c>
      <c r="E19" s="17">
        <f>K11*28%/3</f>
        <v>79333.333333333372</v>
      </c>
      <c r="F19" s="17">
        <f>K14*28%/3</f>
        <v>788461.33333333337</v>
      </c>
      <c r="G19" s="17">
        <f t="shared" si="0"/>
        <v>5555.5555555555557</v>
      </c>
      <c r="H19" s="77"/>
      <c r="I19" s="13"/>
      <c r="J19" s="58"/>
      <c r="K19" s="14"/>
      <c r="L19" s="71"/>
      <c r="M19" s="71"/>
      <c r="N19" s="14"/>
      <c r="O19" s="14"/>
      <c r="P19" s="14"/>
      <c r="Q19" s="14"/>
    </row>
    <row r="20" spans="2:17" x14ac:dyDescent="0.25">
      <c r="B20" s="64"/>
      <c r="C20" s="61"/>
      <c r="D20" s="11" t="s">
        <v>29</v>
      </c>
      <c r="E20" s="17">
        <f>K11*28%/3</f>
        <v>79333.333333333372</v>
      </c>
      <c r="F20" s="17">
        <f>K14*28%/3</f>
        <v>788461.33333333337</v>
      </c>
      <c r="G20" s="17">
        <f t="shared" si="0"/>
        <v>5555.5555555555557</v>
      </c>
      <c r="H20" s="77"/>
      <c r="I20" s="13"/>
      <c r="J20" s="58"/>
      <c r="K20" s="14"/>
      <c r="L20" s="71"/>
      <c r="M20" s="71"/>
      <c r="N20" s="14"/>
      <c r="O20" s="14"/>
      <c r="P20" s="14"/>
      <c r="Q20" s="14"/>
    </row>
    <row r="21" spans="2:17" x14ac:dyDescent="0.25">
      <c r="B21" s="65"/>
      <c r="C21" s="62"/>
      <c r="D21" s="11" t="s">
        <v>30</v>
      </c>
      <c r="E21" s="17">
        <f>K11*28%/3</f>
        <v>79333.333333333372</v>
      </c>
      <c r="F21" s="17">
        <f>K14*28%/3</f>
        <v>788461.33333333337</v>
      </c>
      <c r="G21" s="17">
        <f t="shared" si="0"/>
        <v>5555.5555555555557</v>
      </c>
      <c r="H21" s="78"/>
      <c r="I21" s="13"/>
      <c r="J21" s="59"/>
      <c r="K21" s="14"/>
      <c r="L21" s="72"/>
      <c r="M21" s="72"/>
      <c r="N21" s="14"/>
      <c r="O21" s="14"/>
      <c r="P21" s="14"/>
      <c r="Q21" s="14"/>
    </row>
    <row r="23" spans="2:17" x14ac:dyDescent="0.25">
      <c r="B23" s="3" t="s">
        <v>31</v>
      </c>
    </row>
    <row r="24" spans="2:17" x14ac:dyDescent="0.25">
      <c r="B24" s="3" t="s">
        <v>32</v>
      </c>
    </row>
    <row r="25" spans="2:17" x14ac:dyDescent="0.25">
      <c r="B25" s="3" t="s">
        <v>33</v>
      </c>
    </row>
    <row r="26" spans="2:17" x14ac:dyDescent="0.25">
      <c r="B26" s="3" t="s">
        <v>34</v>
      </c>
    </row>
    <row r="28" spans="2:17" x14ac:dyDescent="0.25">
      <c r="B28" s="68" t="s">
        <v>35</v>
      </c>
      <c r="C28" s="68"/>
      <c r="D28" s="8"/>
      <c r="E28" s="7"/>
      <c r="F28" s="7"/>
      <c r="G28" s="7"/>
      <c r="H28" s="26"/>
      <c r="I28" s="7"/>
      <c r="J28" s="7"/>
      <c r="K28" s="7"/>
      <c r="L28" s="7"/>
      <c r="M28" s="7"/>
      <c r="N28" s="7"/>
    </row>
    <row r="30" spans="2:17" x14ac:dyDescent="0.25">
      <c r="B30" s="66" t="s">
        <v>3</v>
      </c>
      <c r="C30" s="66" t="s">
        <v>4</v>
      </c>
      <c r="D30" s="66" t="s">
        <v>5</v>
      </c>
      <c r="E30" s="73" t="s">
        <v>6</v>
      </c>
      <c r="F30" s="74"/>
      <c r="G30" s="75"/>
      <c r="H30" s="69" t="s">
        <v>7</v>
      </c>
      <c r="I30" s="69"/>
      <c r="J30" s="69"/>
      <c r="K30" s="69"/>
      <c r="L30" s="69"/>
      <c r="M30" s="69" t="s">
        <v>8</v>
      </c>
      <c r="N30" s="69"/>
      <c r="O30" s="69"/>
      <c r="P30" s="69" t="s">
        <v>9</v>
      </c>
      <c r="Q30" s="69" t="s">
        <v>10</v>
      </c>
    </row>
    <row r="31" spans="2:17" ht="41.4" x14ac:dyDescent="0.25">
      <c r="B31" s="67"/>
      <c r="C31" s="67"/>
      <c r="D31" s="67"/>
      <c r="E31" s="9" t="s">
        <v>40</v>
      </c>
      <c r="F31" s="10" t="s">
        <v>41</v>
      </c>
      <c r="G31" s="10" t="s">
        <v>42</v>
      </c>
      <c r="H31" s="10" t="s">
        <v>11</v>
      </c>
      <c r="I31" s="10" t="s">
        <v>12</v>
      </c>
      <c r="J31" s="10" t="s">
        <v>13</v>
      </c>
      <c r="K31" s="9" t="s">
        <v>14</v>
      </c>
      <c r="L31" s="9" t="s">
        <v>15</v>
      </c>
      <c r="M31" s="9" t="s">
        <v>16</v>
      </c>
      <c r="N31" s="9" t="s">
        <v>17</v>
      </c>
      <c r="O31" s="9" t="s">
        <v>18</v>
      </c>
      <c r="P31" s="69"/>
      <c r="Q31" s="69"/>
    </row>
    <row r="32" spans="2:17" x14ac:dyDescent="0.25">
      <c r="B32" s="63">
        <f>B31+1</f>
        <v>1</v>
      </c>
      <c r="C32" s="60" t="str">
        <f>C10</f>
        <v>Koradi 8,9,10</v>
      </c>
      <c r="D32" s="11" t="s">
        <v>19</v>
      </c>
      <c r="E32" s="17">
        <f>K33*25%/3</f>
        <v>70000.000000000015</v>
      </c>
      <c r="F32" s="17">
        <f>K36*25%/3</f>
        <v>703983.33333333337</v>
      </c>
      <c r="G32" s="17">
        <f>$K$39/9</f>
        <v>5555.5555555555557</v>
      </c>
      <c r="H32" s="76" t="str">
        <f>H10</f>
        <v>WCL, MCL, SECL, SCCL, GP II, Washed, Imported</v>
      </c>
      <c r="I32" s="13"/>
      <c r="J32" s="57">
        <v>3.7212916766243618</v>
      </c>
      <c r="K32" s="15" t="s">
        <v>40</v>
      </c>
      <c r="L32" s="70" t="s">
        <v>44</v>
      </c>
      <c r="M32" s="70" t="s">
        <v>46</v>
      </c>
      <c r="N32" s="14"/>
      <c r="O32" s="14"/>
      <c r="P32" s="14"/>
      <c r="Q32" s="14"/>
    </row>
    <row r="33" spans="2:17" x14ac:dyDescent="0.25">
      <c r="B33" s="64"/>
      <c r="C33" s="61"/>
      <c r="D33" s="11" t="s">
        <v>20</v>
      </c>
      <c r="E33" s="17">
        <f>K33*25%/3</f>
        <v>70000.000000000015</v>
      </c>
      <c r="F33" s="17">
        <f>K36*25%/3</f>
        <v>703983.33333333337</v>
      </c>
      <c r="G33" s="17">
        <f t="shared" ref="G33:G43" si="1">$K$39/9</f>
        <v>5555.5555555555557</v>
      </c>
      <c r="H33" s="77"/>
      <c r="I33" s="13"/>
      <c r="J33" s="58"/>
      <c r="K33" s="19">
        <v>840000.00000000012</v>
      </c>
      <c r="L33" s="71"/>
      <c r="M33" s="71"/>
      <c r="N33" s="14"/>
      <c r="O33" s="14"/>
      <c r="P33" s="14"/>
      <c r="Q33" s="14"/>
    </row>
    <row r="34" spans="2:17" x14ac:dyDescent="0.25">
      <c r="B34" s="64"/>
      <c r="C34" s="61"/>
      <c r="D34" s="11" t="s">
        <v>21</v>
      </c>
      <c r="E34" s="17">
        <f>K33*25%/3</f>
        <v>70000.000000000015</v>
      </c>
      <c r="F34" s="17">
        <f>K36*25%/3</f>
        <v>703983.33333333337</v>
      </c>
      <c r="G34" s="17">
        <f t="shared" si="1"/>
        <v>5555.5555555555557</v>
      </c>
      <c r="H34" s="77"/>
      <c r="I34" s="13"/>
      <c r="J34" s="58"/>
      <c r="K34" s="16"/>
      <c r="L34" s="71"/>
      <c r="M34" s="71"/>
      <c r="N34" s="14"/>
      <c r="O34" s="14"/>
      <c r="P34" s="14"/>
      <c r="Q34" s="14"/>
    </row>
    <row r="35" spans="2:17" x14ac:dyDescent="0.25">
      <c r="B35" s="64"/>
      <c r="C35" s="61"/>
      <c r="D35" s="11" t="s">
        <v>22</v>
      </c>
      <c r="E35" s="17">
        <f>K33*22%/3</f>
        <v>61600.000000000007</v>
      </c>
      <c r="F35" s="17">
        <f>K36*22%/3</f>
        <v>619505.33333333337</v>
      </c>
      <c r="G35" s="17"/>
      <c r="H35" s="77"/>
      <c r="I35" s="13"/>
      <c r="J35" s="58"/>
      <c r="K35" s="16" t="s">
        <v>41</v>
      </c>
      <c r="L35" s="71"/>
      <c r="M35" s="71"/>
      <c r="N35" s="14"/>
      <c r="O35" s="14"/>
      <c r="P35" s="14"/>
      <c r="Q35" s="14"/>
    </row>
    <row r="36" spans="2:17" x14ac:dyDescent="0.25">
      <c r="B36" s="64"/>
      <c r="C36" s="61"/>
      <c r="D36" s="11" t="s">
        <v>23</v>
      </c>
      <c r="E36" s="17">
        <f>K33*22%/3</f>
        <v>61600.000000000007</v>
      </c>
      <c r="F36" s="17">
        <f>K36*22%/3</f>
        <v>619505.33333333337</v>
      </c>
      <c r="G36" s="17"/>
      <c r="H36" s="77"/>
      <c r="I36" s="13"/>
      <c r="J36" s="58"/>
      <c r="K36" s="19">
        <v>8447800</v>
      </c>
      <c r="L36" s="71"/>
      <c r="M36" s="71"/>
      <c r="N36" s="14"/>
      <c r="O36" s="14"/>
      <c r="P36" s="14"/>
      <c r="Q36" s="14"/>
    </row>
    <row r="37" spans="2:17" x14ac:dyDescent="0.25">
      <c r="B37" s="64"/>
      <c r="C37" s="61"/>
      <c r="D37" s="11" t="s">
        <v>24</v>
      </c>
      <c r="E37" s="17">
        <f>K33*22%/3</f>
        <v>61600.000000000007</v>
      </c>
      <c r="F37" s="17">
        <f>K36*22%/3</f>
        <v>619505.33333333337</v>
      </c>
      <c r="G37" s="17"/>
      <c r="H37" s="77"/>
      <c r="I37" s="13"/>
      <c r="J37" s="58"/>
      <c r="K37" s="16"/>
      <c r="L37" s="71"/>
      <c r="M37" s="71"/>
      <c r="N37" s="14"/>
      <c r="O37" s="14"/>
      <c r="P37" s="14"/>
      <c r="Q37" s="14"/>
    </row>
    <row r="38" spans="2:17" x14ac:dyDescent="0.25">
      <c r="B38" s="64"/>
      <c r="C38" s="61"/>
      <c r="D38" s="11" t="s">
        <v>25</v>
      </c>
      <c r="E38" s="17">
        <f>K33*25%/3</f>
        <v>70000.000000000015</v>
      </c>
      <c r="F38" s="17">
        <f>K36*25%/3</f>
        <v>703983.33333333337</v>
      </c>
      <c r="G38" s="17">
        <f t="shared" si="1"/>
        <v>5555.5555555555557</v>
      </c>
      <c r="H38" s="77"/>
      <c r="I38" s="13"/>
      <c r="J38" s="58"/>
      <c r="K38" s="16" t="s">
        <v>42</v>
      </c>
      <c r="L38" s="71"/>
      <c r="M38" s="71"/>
      <c r="N38" s="14"/>
      <c r="O38" s="14"/>
      <c r="P38" s="14"/>
      <c r="Q38" s="14"/>
    </row>
    <row r="39" spans="2:17" x14ac:dyDescent="0.25">
      <c r="B39" s="64"/>
      <c r="C39" s="61"/>
      <c r="D39" s="11" t="s">
        <v>26</v>
      </c>
      <c r="E39" s="17">
        <f>K33*25%/3</f>
        <v>70000.000000000015</v>
      </c>
      <c r="F39" s="17">
        <f>K36*25%/3</f>
        <v>703983.33333333337</v>
      </c>
      <c r="G39" s="17">
        <f t="shared" si="1"/>
        <v>5555.5555555555557</v>
      </c>
      <c r="H39" s="77"/>
      <c r="I39" s="13"/>
      <c r="J39" s="58"/>
      <c r="K39" s="19">
        <v>50000</v>
      </c>
      <c r="L39" s="71"/>
      <c r="M39" s="71"/>
      <c r="N39" s="14"/>
      <c r="O39" s="14"/>
      <c r="P39" s="14"/>
      <c r="Q39" s="14"/>
    </row>
    <row r="40" spans="2:17" x14ac:dyDescent="0.25">
      <c r="B40" s="64"/>
      <c r="C40" s="61"/>
      <c r="D40" s="11" t="s">
        <v>27</v>
      </c>
      <c r="E40" s="17">
        <f>K33*25%/3</f>
        <v>70000.000000000015</v>
      </c>
      <c r="F40" s="17">
        <f>K36*25%/3</f>
        <v>703983.33333333337</v>
      </c>
      <c r="G40" s="17">
        <f t="shared" si="1"/>
        <v>5555.5555555555557</v>
      </c>
      <c r="H40" s="77"/>
      <c r="I40" s="13"/>
      <c r="J40" s="58"/>
      <c r="K40" s="14"/>
      <c r="L40" s="71"/>
      <c r="M40" s="71"/>
      <c r="N40" s="14"/>
      <c r="O40" s="14"/>
      <c r="P40" s="14"/>
      <c r="Q40" s="14"/>
    </row>
    <row r="41" spans="2:17" x14ac:dyDescent="0.25">
      <c r="B41" s="64"/>
      <c r="C41" s="61"/>
      <c r="D41" s="11" t="s">
        <v>28</v>
      </c>
      <c r="E41" s="17">
        <f>K33*28%/3</f>
        <v>78400.000000000015</v>
      </c>
      <c r="F41" s="17">
        <f>K36*28%/3</f>
        <v>788461.33333333337</v>
      </c>
      <c r="G41" s="17">
        <f t="shared" si="1"/>
        <v>5555.5555555555557</v>
      </c>
      <c r="H41" s="77"/>
      <c r="I41" s="13"/>
      <c r="J41" s="58"/>
      <c r="K41" s="14"/>
      <c r="L41" s="71"/>
      <c r="M41" s="71"/>
      <c r="N41" s="14"/>
      <c r="O41" s="14"/>
      <c r="P41" s="14"/>
      <c r="Q41" s="14"/>
    </row>
    <row r="42" spans="2:17" x14ac:dyDescent="0.25">
      <c r="B42" s="64"/>
      <c r="C42" s="61"/>
      <c r="D42" s="11" t="s">
        <v>29</v>
      </c>
      <c r="E42" s="17">
        <f>K33*28%/3</f>
        <v>78400.000000000015</v>
      </c>
      <c r="F42" s="17">
        <f>K36*28%/3</f>
        <v>788461.33333333337</v>
      </c>
      <c r="G42" s="17">
        <f t="shared" si="1"/>
        <v>5555.5555555555557</v>
      </c>
      <c r="H42" s="77"/>
      <c r="I42" s="13"/>
      <c r="J42" s="58"/>
      <c r="K42" s="14"/>
      <c r="L42" s="71"/>
      <c r="M42" s="71"/>
      <c r="N42" s="14"/>
      <c r="O42" s="14"/>
      <c r="P42" s="14"/>
      <c r="Q42" s="14"/>
    </row>
    <row r="43" spans="2:17" x14ac:dyDescent="0.25">
      <c r="B43" s="65"/>
      <c r="C43" s="62"/>
      <c r="D43" s="11" t="s">
        <v>30</v>
      </c>
      <c r="E43" s="17">
        <f>K33*28%/3</f>
        <v>78400.000000000015</v>
      </c>
      <c r="F43" s="17">
        <f>K36*28%/3</f>
        <v>788461.33333333337</v>
      </c>
      <c r="G43" s="17">
        <f t="shared" si="1"/>
        <v>5555.5555555555557</v>
      </c>
      <c r="H43" s="78"/>
      <c r="I43" s="13"/>
      <c r="J43" s="59"/>
      <c r="K43" s="14"/>
      <c r="L43" s="72"/>
      <c r="M43" s="72"/>
      <c r="N43" s="14"/>
      <c r="O43" s="14"/>
      <c r="P43" s="14"/>
      <c r="Q43" s="14"/>
    </row>
    <row r="45" spans="2:17" hidden="1" x14ac:dyDescent="0.25">
      <c r="B45" s="3" t="s">
        <v>31</v>
      </c>
    </row>
    <row r="46" spans="2:17" hidden="1" x14ac:dyDescent="0.25">
      <c r="B46" s="3" t="s">
        <v>32</v>
      </c>
    </row>
    <row r="47" spans="2:17" hidden="1" x14ac:dyDescent="0.25">
      <c r="B47" s="3" t="s">
        <v>33</v>
      </c>
    </row>
    <row r="48" spans="2:17" hidden="1" x14ac:dyDescent="0.25">
      <c r="B48" s="3" t="s">
        <v>34</v>
      </c>
    </row>
    <row r="50" spans="2:17" x14ac:dyDescent="0.25">
      <c r="B50" s="68" t="s">
        <v>36</v>
      </c>
      <c r="C50" s="68"/>
      <c r="D50" s="8"/>
      <c r="E50" s="7"/>
      <c r="F50" s="7"/>
      <c r="G50" s="7"/>
      <c r="H50" s="26"/>
      <c r="I50" s="7"/>
      <c r="J50" s="7"/>
      <c r="K50" s="7"/>
      <c r="L50" s="7"/>
      <c r="M50" s="7"/>
      <c r="N50" s="7"/>
    </row>
    <row r="52" spans="2:17" x14ac:dyDescent="0.25">
      <c r="B52" s="66" t="s">
        <v>3</v>
      </c>
      <c r="C52" s="66" t="s">
        <v>4</v>
      </c>
      <c r="D52" s="66" t="s">
        <v>5</v>
      </c>
      <c r="E52" s="73" t="s">
        <v>6</v>
      </c>
      <c r="F52" s="74"/>
      <c r="G52" s="75"/>
      <c r="H52" s="69" t="s">
        <v>7</v>
      </c>
      <c r="I52" s="69"/>
      <c r="J52" s="69"/>
      <c r="K52" s="69"/>
      <c r="L52" s="69"/>
      <c r="M52" s="69" t="s">
        <v>8</v>
      </c>
      <c r="N52" s="69"/>
      <c r="O52" s="69"/>
      <c r="P52" s="69" t="s">
        <v>9</v>
      </c>
      <c r="Q52" s="69" t="s">
        <v>10</v>
      </c>
    </row>
    <row r="53" spans="2:17" ht="41.4" x14ac:dyDescent="0.25">
      <c r="B53" s="67"/>
      <c r="C53" s="67"/>
      <c r="D53" s="67"/>
      <c r="E53" s="9" t="s">
        <v>40</v>
      </c>
      <c r="F53" s="10" t="s">
        <v>41</v>
      </c>
      <c r="G53" s="10" t="s">
        <v>42</v>
      </c>
      <c r="H53" s="10" t="s">
        <v>11</v>
      </c>
      <c r="I53" s="10" t="s">
        <v>12</v>
      </c>
      <c r="J53" s="10" t="s">
        <v>13</v>
      </c>
      <c r="K53" s="9" t="s">
        <v>14</v>
      </c>
      <c r="L53" s="9" t="s">
        <v>15</v>
      </c>
      <c r="M53" s="9" t="s">
        <v>16</v>
      </c>
      <c r="N53" s="9" t="s">
        <v>17</v>
      </c>
      <c r="O53" s="9" t="s">
        <v>18</v>
      </c>
      <c r="P53" s="69"/>
      <c r="Q53" s="69"/>
    </row>
    <row r="54" spans="2:17" ht="13.8" customHeight="1" x14ac:dyDescent="0.25">
      <c r="B54" s="63">
        <f>B53+1</f>
        <v>1</v>
      </c>
      <c r="C54" s="60" t="str">
        <f>C32</f>
        <v>Koradi 8,9,10</v>
      </c>
      <c r="D54" s="11" t="s">
        <v>19</v>
      </c>
      <c r="E54" s="17">
        <f>K55*25%/3</f>
        <v>107500</v>
      </c>
      <c r="F54" s="17">
        <f>K58*25%/3</f>
        <v>671400.00000000012</v>
      </c>
      <c r="G54" s="17">
        <f>$K$61/9</f>
        <v>5555.5555555555557</v>
      </c>
      <c r="H54" s="76" t="str">
        <f>H32</f>
        <v>WCL, MCL, SECL, SCCL, GP II, Washed, Imported</v>
      </c>
      <c r="I54" s="13"/>
      <c r="J54" s="57">
        <v>3.8771779906956696</v>
      </c>
      <c r="K54" s="15" t="s">
        <v>40</v>
      </c>
      <c r="L54" s="70" t="s">
        <v>44</v>
      </c>
      <c r="M54" s="70" t="s">
        <v>46</v>
      </c>
      <c r="N54" s="14"/>
      <c r="O54" s="14"/>
      <c r="P54" s="14"/>
      <c r="Q54" s="14"/>
    </row>
    <row r="55" spans="2:17" x14ac:dyDescent="0.25">
      <c r="B55" s="64"/>
      <c r="C55" s="61"/>
      <c r="D55" s="11" t="s">
        <v>20</v>
      </c>
      <c r="E55" s="17">
        <f>K55*25%/3</f>
        <v>107500</v>
      </c>
      <c r="F55" s="17">
        <f>K58*25%/3</f>
        <v>671400.00000000012</v>
      </c>
      <c r="G55" s="17">
        <f t="shared" ref="G55:G65" si="2">$K$61/9</f>
        <v>5555.5555555555557</v>
      </c>
      <c r="H55" s="77"/>
      <c r="I55" s="13"/>
      <c r="J55" s="58"/>
      <c r="K55" s="19">
        <v>1290000</v>
      </c>
      <c r="L55" s="71"/>
      <c r="M55" s="71"/>
      <c r="N55" s="14"/>
      <c r="O55" s="14"/>
      <c r="P55" s="14"/>
      <c r="Q55" s="14"/>
    </row>
    <row r="56" spans="2:17" x14ac:dyDescent="0.25">
      <c r="B56" s="64"/>
      <c r="C56" s="61"/>
      <c r="D56" s="11" t="s">
        <v>21</v>
      </c>
      <c r="E56" s="17">
        <f>K55*25%/3</f>
        <v>107500</v>
      </c>
      <c r="F56" s="17">
        <f>K58*25%/3</f>
        <v>671400.00000000012</v>
      </c>
      <c r="G56" s="17">
        <f t="shared" si="2"/>
        <v>5555.5555555555557</v>
      </c>
      <c r="H56" s="77"/>
      <c r="I56" s="13"/>
      <c r="J56" s="58"/>
      <c r="K56" s="16"/>
      <c r="L56" s="71"/>
      <c r="M56" s="71"/>
      <c r="N56" s="14"/>
      <c r="O56" s="14"/>
      <c r="P56" s="14"/>
      <c r="Q56" s="14"/>
    </row>
    <row r="57" spans="2:17" x14ac:dyDescent="0.25">
      <c r="B57" s="64"/>
      <c r="C57" s="61"/>
      <c r="D57" s="11" t="s">
        <v>22</v>
      </c>
      <c r="E57" s="17">
        <f>K55*22%/3</f>
        <v>94600</v>
      </c>
      <c r="F57" s="17">
        <f>K58*22%/3</f>
        <v>590832.00000000012</v>
      </c>
      <c r="G57" s="17"/>
      <c r="H57" s="77"/>
      <c r="I57" s="13"/>
      <c r="J57" s="58"/>
      <c r="K57" s="16" t="s">
        <v>41</v>
      </c>
      <c r="L57" s="71"/>
      <c r="M57" s="71"/>
      <c r="N57" s="14"/>
      <c r="O57" s="14"/>
      <c r="P57" s="14"/>
      <c r="Q57" s="14"/>
    </row>
    <row r="58" spans="2:17" x14ac:dyDescent="0.25">
      <c r="B58" s="64"/>
      <c r="C58" s="61"/>
      <c r="D58" s="11" t="s">
        <v>23</v>
      </c>
      <c r="E58" s="17">
        <f>K55*22%/3</f>
        <v>94600</v>
      </c>
      <c r="F58" s="17">
        <f>K58*22%/3</f>
        <v>590832.00000000012</v>
      </c>
      <c r="G58" s="17"/>
      <c r="H58" s="77"/>
      <c r="I58" s="13"/>
      <c r="J58" s="58"/>
      <c r="K58" s="19">
        <v>8056800.0000000009</v>
      </c>
      <c r="L58" s="71"/>
      <c r="M58" s="71"/>
      <c r="N58" s="14"/>
      <c r="O58" s="14"/>
      <c r="P58" s="14"/>
      <c r="Q58" s="14"/>
    </row>
    <row r="59" spans="2:17" x14ac:dyDescent="0.25">
      <c r="B59" s="64"/>
      <c r="C59" s="61"/>
      <c r="D59" s="11" t="s">
        <v>24</v>
      </c>
      <c r="E59" s="17">
        <f>K55*22%/3</f>
        <v>94600</v>
      </c>
      <c r="F59" s="17">
        <f>K58*22%/3</f>
        <v>590832.00000000012</v>
      </c>
      <c r="G59" s="17"/>
      <c r="H59" s="77"/>
      <c r="I59" s="13"/>
      <c r="J59" s="58"/>
      <c r="K59" s="16"/>
      <c r="L59" s="71"/>
      <c r="M59" s="71"/>
      <c r="N59" s="14"/>
      <c r="O59" s="14"/>
      <c r="P59" s="14"/>
      <c r="Q59" s="14"/>
    </row>
    <row r="60" spans="2:17" x14ac:dyDescent="0.25">
      <c r="B60" s="64"/>
      <c r="C60" s="61"/>
      <c r="D60" s="11" t="s">
        <v>25</v>
      </c>
      <c r="E60" s="17">
        <f>K55*25%/3</f>
        <v>107500</v>
      </c>
      <c r="F60" s="17">
        <f>K58*25%/3</f>
        <v>671400.00000000012</v>
      </c>
      <c r="G60" s="17">
        <f t="shared" si="2"/>
        <v>5555.5555555555557</v>
      </c>
      <c r="H60" s="77"/>
      <c r="I60" s="13"/>
      <c r="J60" s="58"/>
      <c r="K60" s="16" t="s">
        <v>42</v>
      </c>
      <c r="L60" s="71"/>
      <c r="M60" s="71"/>
      <c r="N60" s="14"/>
      <c r="O60" s="14"/>
      <c r="P60" s="14"/>
      <c r="Q60" s="14"/>
    </row>
    <row r="61" spans="2:17" x14ac:dyDescent="0.25">
      <c r="B61" s="64"/>
      <c r="C61" s="61"/>
      <c r="D61" s="11" t="s">
        <v>26</v>
      </c>
      <c r="E61" s="17">
        <f>K55*25%/3</f>
        <v>107500</v>
      </c>
      <c r="F61" s="17">
        <f>K58*25%/3</f>
        <v>671400.00000000012</v>
      </c>
      <c r="G61" s="17">
        <f t="shared" si="2"/>
        <v>5555.5555555555557</v>
      </c>
      <c r="H61" s="77"/>
      <c r="I61" s="13"/>
      <c r="J61" s="58"/>
      <c r="K61" s="19">
        <v>50000</v>
      </c>
      <c r="L61" s="71"/>
      <c r="M61" s="71"/>
      <c r="N61" s="14"/>
      <c r="O61" s="14"/>
      <c r="P61" s="14"/>
      <c r="Q61" s="14"/>
    </row>
    <row r="62" spans="2:17" x14ac:dyDescent="0.25">
      <c r="B62" s="64"/>
      <c r="C62" s="61"/>
      <c r="D62" s="11" t="s">
        <v>27</v>
      </c>
      <c r="E62" s="17">
        <f>K55*25%/3</f>
        <v>107500</v>
      </c>
      <c r="F62" s="17">
        <f>K58*25%/3</f>
        <v>671400.00000000012</v>
      </c>
      <c r="G62" s="17">
        <f t="shared" si="2"/>
        <v>5555.5555555555557</v>
      </c>
      <c r="H62" s="77"/>
      <c r="I62" s="13"/>
      <c r="J62" s="58"/>
      <c r="K62" s="14"/>
      <c r="L62" s="71"/>
      <c r="M62" s="71"/>
      <c r="N62" s="14"/>
      <c r="O62" s="14"/>
      <c r="P62" s="14"/>
      <c r="Q62" s="14"/>
    </row>
    <row r="63" spans="2:17" x14ac:dyDescent="0.25">
      <c r="B63" s="64"/>
      <c r="C63" s="61"/>
      <c r="D63" s="11" t="s">
        <v>28</v>
      </c>
      <c r="E63" s="17">
        <f>K55*28%/3</f>
        <v>120400.00000000001</v>
      </c>
      <c r="F63" s="17">
        <f>K58*28%/3</f>
        <v>751968.00000000012</v>
      </c>
      <c r="G63" s="17">
        <f t="shared" si="2"/>
        <v>5555.5555555555557</v>
      </c>
      <c r="H63" s="77"/>
      <c r="I63" s="13"/>
      <c r="J63" s="58"/>
      <c r="K63" s="14"/>
      <c r="L63" s="71"/>
      <c r="M63" s="71"/>
      <c r="N63" s="14"/>
      <c r="O63" s="14"/>
      <c r="P63" s="14"/>
      <c r="Q63" s="14"/>
    </row>
    <row r="64" spans="2:17" x14ac:dyDescent="0.25">
      <c r="B64" s="64"/>
      <c r="C64" s="61"/>
      <c r="D64" s="11" t="s">
        <v>29</v>
      </c>
      <c r="E64" s="17">
        <f>K55*28%/3</f>
        <v>120400.00000000001</v>
      </c>
      <c r="F64" s="17">
        <f>K58*28%/3</f>
        <v>751968.00000000012</v>
      </c>
      <c r="G64" s="17">
        <f t="shared" si="2"/>
        <v>5555.5555555555557</v>
      </c>
      <c r="H64" s="77"/>
      <c r="I64" s="13"/>
      <c r="J64" s="58"/>
      <c r="K64" s="14"/>
      <c r="L64" s="71"/>
      <c r="M64" s="71"/>
      <c r="N64" s="14"/>
      <c r="O64" s="14"/>
      <c r="P64" s="14"/>
      <c r="Q64" s="14"/>
    </row>
    <row r="65" spans="2:17" x14ac:dyDescent="0.25">
      <c r="B65" s="65"/>
      <c r="C65" s="62"/>
      <c r="D65" s="11" t="s">
        <v>30</v>
      </c>
      <c r="E65" s="17">
        <f>K55*28%/3</f>
        <v>120400.00000000001</v>
      </c>
      <c r="F65" s="17">
        <f>K58*28%/3</f>
        <v>751968.00000000012</v>
      </c>
      <c r="G65" s="17">
        <f t="shared" si="2"/>
        <v>5555.5555555555557</v>
      </c>
      <c r="H65" s="78"/>
      <c r="I65" s="13"/>
      <c r="J65" s="59"/>
      <c r="K65" s="14"/>
      <c r="L65" s="72"/>
      <c r="M65" s="72"/>
      <c r="N65" s="14"/>
      <c r="O65" s="14"/>
      <c r="P65" s="14"/>
      <c r="Q65" s="14"/>
    </row>
    <row r="67" spans="2:17" hidden="1" x14ac:dyDescent="0.25">
      <c r="B67" s="3" t="s">
        <v>31</v>
      </c>
    </row>
    <row r="68" spans="2:17" hidden="1" x14ac:dyDescent="0.25">
      <c r="B68" s="3" t="s">
        <v>32</v>
      </c>
    </row>
    <row r="69" spans="2:17" hidden="1" x14ac:dyDescent="0.25">
      <c r="B69" s="3" t="s">
        <v>33</v>
      </c>
    </row>
    <row r="70" spans="2:17" hidden="1" x14ac:dyDescent="0.25">
      <c r="B70" s="3" t="s">
        <v>34</v>
      </c>
    </row>
    <row r="72" spans="2:17" x14ac:dyDescent="0.25">
      <c r="B72" s="68" t="s">
        <v>37</v>
      </c>
      <c r="C72" s="68"/>
      <c r="D72" s="8"/>
      <c r="E72" s="7"/>
      <c r="F72" s="7"/>
      <c r="G72" s="7"/>
      <c r="H72" s="26"/>
      <c r="I72" s="7"/>
      <c r="J72" s="7"/>
      <c r="K72" s="7"/>
      <c r="L72" s="7"/>
      <c r="M72" s="7"/>
      <c r="N72" s="7"/>
    </row>
    <row r="74" spans="2:17" x14ac:dyDescent="0.25">
      <c r="B74" s="66" t="s">
        <v>3</v>
      </c>
      <c r="C74" s="66" t="s">
        <v>4</v>
      </c>
      <c r="D74" s="66" t="s">
        <v>5</v>
      </c>
      <c r="E74" s="73" t="s">
        <v>6</v>
      </c>
      <c r="F74" s="74"/>
      <c r="G74" s="75"/>
      <c r="H74" s="69" t="s">
        <v>7</v>
      </c>
      <c r="I74" s="69"/>
      <c r="J74" s="69"/>
      <c r="K74" s="69"/>
      <c r="L74" s="69"/>
      <c r="M74" s="69" t="s">
        <v>8</v>
      </c>
      <c r="N74" s="69"/>
      <c r="O74" s="69"/>
      <c r="P74" s="69" t="s">
        <v>9</v>
      </c>
      <c r="Q74" s="69" t="s">
        <v>10</v>
      </c>
    </row>
    <row r="75" spans="2:17" ht="41.4" x14ac:dyDescent="0.25">
      <c r="B75" s="67"/>
      <c r="C75" s="67"/>
      <c r="D75" s="67"/>
      <c r="E75" s="9" t="s">
        <v>40</v>
      </c>
      <c r="F75" s="10" t="s">
        <v>41</v>
      </c>
      <c r="G75" s="10" t="s">
        <v>42</v>
      </c>
      <c r="H75" s="10" t="s">
        <v>11</v>
      </c>
      <c r="I75" s="10" t="s">
        <v>12</v>
      </c>
      <c r="J75" s="10" t="s">
        <v>13</v>
      </c>
      <c r="K75" s="9" t="s">
        <v>14</v>
      </c>
      <c r="L75" s="9" t="s">
        <v>15</v>
      </c>
      <c r="M75" s="9" t="s">
        <v>16</v>
      </c>
      <c r="N75" s="9" t="s">
        <v>17</v>
      </c>
      <c r="O75" s="9" t="s">
        <v>18</v>
      </c>
      <c r="P75" s="69"/>
      <c r="Q75" s="69"/>
    </row>
    <row r="76" spans="2:17" ht="13.8" customHeight="1" x14ac:dyDescent="0.25">
      <c r="B76" s="63">
        <f>B75+1</f>
        <v>1</v>
      </c>
      <c r="C76" s="60" t="str">
        <f>C54</f>
        <v>Koradi 8,9,10</v>
      </c>
      <c r="D76" s="11" t="s">
        <v>19</v>
      </c>
      <c r="E76" s="17">
        <f>K77*25%/3</f>
        <v>237500</v>
      </c>
      <c r="F76" s="17">
        <f>K80*25%/3</f>
        <v>552466.66666666663</v>
      </c>
      <c r="G76" s="17">
        <f>$K$83/9</f>
        <v>5555.5555555555557</v>
      </c>
      <c r="H76" s="76" t="str">
        <f>H54</f>
        <v>WCL, MCL, SECL, SCCL, GP II, Washed, Imported</v>
      </c>
      <c r="I76" s="13"/>
      <c r="J76" s="57">
        <v>3.8574387974715783</v>
      </c>
      <c r="K76" s="15" t="s">
        <v>40</v>
      </c>
      <c r="L76" s="70" t="s">
        <v>44</v>
      </c>
      <c r="M76" s="70" t="s">
        <v>46</v>
      </c>
      <c r="N76" s="14"/>
      <c r="O76" s="14"/>
      <c r="P76" s="14"/>
      <c r="Q76" s="14"/>
    </row>
    <row r="77" spans="2:17" x14ac:dyDescent="0.25">
      <c r="B77" s="64"/>
      <c r="C77" s="61"/>
      <c r="D77" s="11" t="s">
        <v>20</v>
      </c>
      <c r="E77" s="17">
        <f>K77*25%/3</f>
        <v>237500</v>
      </c>
      <c r="F77" s="17">
        <f>K80*25%/3</f>
        <v>552466.66666666663</v>
      </c>
      <c r="G77" s="17">
        <f t="shared" ref="G77:G87" si="3">$K$83/9</f>
        <v>5555.5555555555557</v>
      </c>
      <c r="H77" s="77"/>
      <c r="I77" s="13"/>
      <c r="J77" s="58"/>
      <c r="K77" s="19">
        <v>2850000</v>
      </c>
      <c r="L77" s="71"/>
      <c r="M77" s="71"/>
      <c r="N77" s="14"/>
      <c r="O77" s="14"/>
      <c r="P77" s="14"/>
      <c r="Q77" s="14"/>
    </row>
    <row r="78" spans="2:17" x14ac:dyDescent="0.25">
      <c r="B78" s="64"/>
      <c r="C78" s="61"/>
      <c r="D78" s="11" t="s">
        <v>21</v>
      </c>
      <c r="E78" s="17">
        <f>K77*25%/3</f>
        <v>237500</v>
      </c>
      <c r="F78" s="17">
        <f>K80*25%/3</f>
        <v>552466.66666666663</v>
      </c>
      <c r="G78" s="17">
        <f t="shared" si="3"/>
        <v>5555.5555555555557</v>
      </c>
      <c r="H78" s="77"/>
      <c r="I78" s="13"/>
      <c r="J78" s="58"/>
      <c r="K78" s="16"/>
      <c r="L78" s="71"/>
      <c r="M78" s="71"/>
      <c r="N78" s="14"/>
      <c r="O78" s="14"/>
      <c r="P78" s="14"/>
      <c r="Q78" s="14"/>
    </row>
    <row r="79" spans="2:17" x14ac:dyDescent="0.25">
      <c r="B79" s="64"/>
      <c r="C79" s="61"/>
      <c r="D79" s="11" t="s">
        <v>22</v>
      </c>
      <c r="E79" s="17">
        <f>K77*22%/3</f>
        <v>209000</v>
      </c>
      <c r="F79" s="17">
        <f>K80*22%/3</f>
        <v>486170.66666666669</v>
      </c>
      <c r="G79" s="17"/>
      <c r="H79" s="77"/>
      <c r="I79" s="13"/>
      <c r="J79" s="58"/>
      <c r="K79" s="16" t="s">
        <v>41</v>
      </c>
      <c r="L79" s="71"/>
      <c r="M79" s="71"/>
      <c r="N79" s="14"/>
      <c r="O79" s="14"/>
      <c r="P79" s="14"/>
      <c r="Q79" s="14"/>
    </row>
    <row r="80" spans="2:17" x14ac:dyDescent="0.25">
      <c r="B80" s="64"/>
      <c r="C80" s="61"/>
      <c r="D80" s="11" t="s">
        <v>23</v>
      </c>
      <c r="E80" s="17">
        <f>K77*22%/3</f>
        <v>209000</v>
      </c>
      <c r="F80" s="17">
        <f>K80*22%/3</f>
        <v>486170.66666666669</v>
      </c>
      <c r="G80" s="17"/>
      <c r="H80" s="77"/>
      <c r="I80" s="13"/>
      <c r="J80" s="58"/>
      <c r="K80" s="19">
        <v>6629600</v>
      </c>
      <c r="L80" s="71"/>
      <c r="M80" s="71"/>
      <c r="N80" s="14"/>
      <c r="O80" s="14"/>
      <c r="P80" s="14"/>
      <c r="Q80" s="14"/>
    </row>
    <row r="81" spans="2:17" x14ac:dyDescent="0.25">
      <c r="B81" s="64"/>
      <c r="C81" s="61"/>
      <c r="D81" s="11" t="s">
        <v>24</v>
      </c>
      <c r="E81" s="17">
        <f>K77*22%/3</f>
        <v>209000</v>
      </c>
      <c r="F81" s="17">
        <f>K80*22%/3</f>
        <v>486170.66666666669</v>
      </c>
      <c r="G81" s="17"/>
      <c r="H81" s="77"/>
      <c r="I81" s="13"/>
      <c r="J81" s="58"/>
      <c r="K81" s="16"/>
      <c r="L81" s="71"/>
      <c r="M81" s="71"/>
      <c r="N81" s="14"/>
      <c r="O81" s="14"/>
      <c r="P81" s="14"/>
      <c r="Q81" s="14"/>
    </row>
    <row r="82" spans="2:17" x14ac:dyDescent="0.25">
      <c r="B82" s="64"/>
      <c r="C82" s="61"/>
      <c r="D82" s="11" t="s">
        <v>25</v>
      </c>
      <c r="E82" s="17">
        <f>K77*25%/3</f>
        <v>237500</v>
      </c>
      <c r="F82" s="17">
        <f>K80*25%/3</f>
        <v>552466.66666666663</v>
      </c>
      <c r="G82" s="17">
        <f t="shared" si="3"/>
        <v>5555.5555555555557</v>
      </c>
      <c r="H82" s="77"/>
      <c r="I82" s="13"/>
      <c r="J82" s="58"/>
      <c r="K82" s="16" t="s">
        <v>42</v>
      </c>
      <c r="L82" s="71"/>
      <c r="M82" s="71"/>
      <c r="N82" s="14"/>
      <c r="O82" s="14"/>
      <c r="P82" s="14"/>
      <c r="Q82" s="14"/>
    </row>
    <row r="83" spans="2:17" x14ac:dyDescent="0.25">
      <c r="B83" s="64"/>
      <c r="C83" s="61"/>
      <c r="D83" s="11" t="s">
        <v>26</v>
      </c>
      <c r="E83" s="17">
        <f>K77*25%/3</f>
        <v>237500</v>
      </c>
      <c r="F83" s="17">
        <f>K80*25%/3</f>
        <v>552466.66666666663</v>
      </c>
      <c r="G83" s="17">
        <f t="shared" si="3"/>
        <v>5555.5555555555557</v>
      </c>
      <c r="H83" s="77"/>
      <c r="I83" s="13"/>
      <c r="J83" s="58"/>
      <c r="K83" s="19">
        <v>50000</v>
      </c>
      <c r="L83" s="71"/>
      <c r="M83" s="71"/>
      <c r="N83" s="14"/>
      <c r="O83" s="14"/>
      <c r="P83" s="14"/>
      <c r="Q83" s="14"/>
    </row>
    <row r="84" spans="2:17" x14ac:dyDescent="0.25">
      <c r="B84" s="64"/>
      <c r="C84" s="61"/>
      <c r="D84" s="11" t="s">
        <v>27</v>
      </c>
      <c r="E84" s="17">
        <f>K77*25%/3</f>
        <v>237500</v>
      </c>
      <c r="F84" s="17">
        <f>K80*25%/3</f>
        <v>552466.66666666663</v>
      </c>
      <c r="G84" s="17">
        <f t="shared" si="3"/>
        <v>5555.5555555555557</v>
      </c>
      <c r="H84" s="77"/>
      <c r="I84" s="13"/>
      <c r="J84" s="58"/>
      <c r="K84" s="14"/>
      <c r="L84" s="71"/>
      <c r="M84" s="71"/>
      <c r="N84" s="14"/>
      <c r="O84" s="14"/>
      <c r="P84" s="14"/>
      <c r="Q84" s="14"/>
    </row>
    <row r="85" spans="2:17" x14ac:dyDescent="0.25">
      <c r="B85" s="64"/>
      <c r="C85" s="61"/>
      <c r="D85" s="11" t="s">
        <v>28</v>
      </c>
      <c r="E85" s="17">
        <f>K77*28%/3</f>
        <v>266000.00000000006</v>
      </c>
      <c r="F85" s="17">
        <f>K80*28%/3</f>
        <v>618762.66666666674</v>
      </c>
      <c r="G85" s="17">
        <f t="shared" si="3"/>
        <v>5555.5555555555557</v>
      </c>
      <c r="H85" s="77"/>
      <c r="I85" s="13"/>
      <c r="J85" s="58"/>
      <c r="K85" s="14"/>
      <c r="L85" s="71"/>
      <c r="M85" s="71"/>
      <c r="N85" s="14"/>
      <c r="O85" s="14"/>
      <c r="P85" s="14"/>
      <c r="Q85" s="14"/>
    </row>
    <row r="86" spans="2:17" x14ac:dyDescent="0.25">
      <c r="B86" s="64"/>
      <c r="C86" s="61"/>
      <c r="D86" s="11" t="s">
        <v>29</v>
      </c>
      <c r="E86" s="17">
        <f>K77*28%/3</f>
        <v>266000.00000000006</v>
      </c>
      <c r="F86" s="17">
        <f>K80*28%/3</f>
        <v>618762.66666666674</v>
      </c>
      <c r="G86" s="17">
        <f t="shared" si="3"/>
        <v>5555.5555555555557</v>
      </c>
      <c r="H86" s="77"/>
      <c r="I86" s="13"/>
      <c r="J86" s="58"/>
      <c r="K86" s="14"/>
      <c r="L86" s="71"/>
      <c r="M86" s="71"/>
      <c r="N86" s="14"/>
      <c r="O86" s="14"/>
      <c r="P86" s="14"/>
      <c r="Q86" s="14"/>
    </row>
    <row r="87" spans="2:17" x14ac:dyDescent="0.25">
      <c r="B87" s="65"/>
      <c r="C87" s="62"/>
      <c r="D87" s="11" t="s">
        <v>30</v>
      </c>
      <c r="E87" s="17">
        <f>K77*28%/3</f>
        <v>266000.00000000006</v>
      </c>
      <c r="F87" s="17">
        <f>K80*28%/3</f>
        <v>618762.66666666674</v>
      </c>
      <c r="G87" s="17">
        <f t="shared" si="3"/>
        <v>5555.5555555555557</v>
      </c>
      <c r="H87" s="78"/>
      <c r="I87" s="13"/>
      <c r="J87" s="59"/>
      <c r="K87" s="14"/>
      <c r="L87" s="72"/>
      <c r="M87" s="72"/>
      <c r="N87" s="14"/>
      <c r="O87" s="14"/>
      <c r="P87" s="14"/>
      <c r="Q87" s="14"/>
    </row>
    <row r="89" spans="2:17" hidden="1" x14ac:dyDescent="0.25">
      <c r="B89" s="3" t="s">
        <v>31</v>
      </c>
    </row>
    <row r="90" spans="2:17" hidden="1" x14ac:dyDescent="0.25">
      <c r="B90" s="3" t="s">
        <v>32</v>
      </c>
    </row>
    <row r="91" spans="2:17" hidden="1" x14ac:dyDescent="0.25">
      <c r="B91" s="3" t="s">
        <v>33</v>
      </c>
    </row>
    <row r="92" spans="2:17" hidden="1" x14ac:dyDescent="0.25">
      <c r="B92" s="3" t="s">
        <v>34</v>
      </c>
    </row>
    <row r="94" spans="2:17" x14ac:dyDescent="0.25">
      <c r="B94" s="68" t="s">
        <v>38</v>
      </c>
      <c r="C94" s="68"/>
      <c r="D94" s="8"/>
      <c r="E94" s="7"/>
      <c r="F94" s="7"/>
      <c r="G94" s="7"/>
      <c r="H94" s="26"/>
      <c r="I94" s="7"/>
      <c r="J94" s="7"/>
      <c r="K94" s="7"/>
      <c r="L94" s="7"/>
      <c r="M94" s="7"/>
      <c r="N94" s="7"/>
    </row>
    <row r="96" spans="2:17" x14ac:dyDescent="0.25">
      <c r="B96" s="66" t="s">
        <v>3</v>
      </c>
      <c r="C96" s="66" t="s">
        <v>4</v>
      </c>
      <c r="D96" s="66" t="s">
        <v>5</v>
      </c>
      <c r="E96" s="73" t="s">
        <v>6</v>
      </c>
      <c r="F96" s="74"/>
      <c r="G96" s="75"/>
      <c r="H96" s="69" t="s">
        <v>7</v>
      </c>
      <c r="I96" s="69"/>
      <c r="J96" s="69"/>
      <c r="K96" s="69"/>
      <c r="L96" s="69"/>
      <c r="M96" s="69" t="s">
        <v>8</v>
      </c>
      <c r="N96" s="69"/>
      <c r="O96" s="69"/>
      <c r="P96" s="69" t="s">
        <v>9</v>
      </c>
      <c r="Q96" s="69" t="s">
        <v>10</v>
      </c>
    </row>
    <row r="97" spans="2:17" ht="41.4" x14ac:dyDescent="0.25">
      <c r="B97" s="67"/>
      <c r="C97" s="67"/>
      <c r="D97" s="67"/>
      <c r="E97" s="9" t="s">
        <v>40</v>
      </c>
      <c r="F97" s="10" t="s">
        <v>41</v>
      </c>
      <c r="G97" s="10" t="s">
        <v>42</v>
      </c>
      <c r="H97" s="10" t="s">
        <v>11</v>
      </c>
      <c r="I97" s="10" t="s">
        <v>12</v>
      </c>
      <c r="J97" s="10" t="s">
        <v>13</v>
      </c>
      <c r="K97" s="9" t="s">
        <v>14</v>
      </c>
      <c r="L97" s="9" t="s">
        <v>15</v>
      </c>
      <c r="M97" s="9" t="s">
        <v>16</v>
      </c>
      <c r="N97" s="9" t="s">
        <v>17</v>
      </c>
      <c r="O97" s="9" t="s">
        <v>18</v>
      </c>
      <c r="P97" s="69"/>
      <c r="Q97" s="69"/>
    </row>
    <row r="98" spans="2:17" ht="13.8" customHeight="1" x14ac:dyDescent="0.25">
      <c r="B98" s="63">
        <f>B97+1</f>
        <v>1</v>
      </c>
      <c r="C98" s="60" t="str">
        <f>C76</f>
        <v>Koradi 8,9,10</v>
      </c>
      <c r="D98" s="11" t="s">
        <v>19</v>
      </c>
      <c r="E98" s="17">
        <f>K99*25%/3</f>
        <v>415833.33333333343</v>
      </c>
      <c r="F98" s="17">
        <f>K102*25%/3</f>
        <v>381925</v>
      </c>
      <c r="G98" s="17">
        <f>$K$105/9</f>
        <v>5555.5555555555557</v>
      </c>
      <c r="H98" s="76" t="str">
        <f>H76</f>
        <v>WCL, MCL, SECL, SCCL, GP II, Washed, Imported</v>
      </c>
      <c r="I98" s="13"/>
      <c r="J98" s="57">
        <v>3.7357446298590222</v>
      </c>
      <c r="K98" s="15" t="s">
        <v>40</v>
      </c>
      <c r="L98" s="70" t="s">
        <v>44</v>
      </c>
      <c r="M98" s="70" t="s">
        <v>46</v>
      </c>
      <c r="N98" s="14"/>
      <c r="O98" s="14"/>
      <c r="P98" s="14"/>
      <c r="Q98" s="14"/>
    </row>
    <row r="99" spans="2:17" x14ac:dyDescent="0.25">
      <c r="B99" s="64"/>
      <c r="C99" s="61"/>
      <c r="D99" s="11" t="s">
        <v>20</v>
      </c>
      <c r="E99" s="17">
        <f>K99*25%/3</f>
        <v>415833.33333333343</v>
      </c>
      <c r="F99" s="17">
        <f>K102*25%/3</f>
        <v>381925</v>
      </c>
      <c r="G99" s="17">
        <f t="shared" ref="G99:G109" si="4">$K$105/9</f>
        <v>5555.5555555555557</v>
      </c>
      <c r="H99" s="77"/>
      <c r="I99" s="13"/>
      <c r="J99" s="58"/>
      <c r="K99" s="19">
        <v>4990000.0000000009</v>
      </c>
      <c r="L99" s="71"/>
      <c r="M99" s="71"/>
      <c r="N99" s="14"/>
      <c r="O99" s="14"/>
      <c r="P99" s="14"/>
      <c r="Q99" s="14"/>
    </row>
    <row r="100" spans="2:17" x14ac:dyDescent="0.25">
      <c r="B100" s="64"/>
      <c r="C100" s="61"/>
      <c r="D100" s="11" t="s">
        <v>21</v>
      </c>
      <c r="E100" s="17">
        <f>K99*25%/3</f>
        <v>415833.33333333343</v>
      </c>
      <c r="F100" s="17">
        <f>K102*25%/3</f>
        <v>381925</v>
      </c>
      <c r="G100" s="17">
        <f t="shared" si="4"/>
        <v>5555.5555555555557</v>
      </c>
      <c r="H100" s="77"/>
      <c r="I100" s="13"/>
      <c r="J100" s="58"/>
      <c r="K100" s="16"/>
      <c r="L100" s="71"/>
      <c r="M100" s="71"/>
      <c r="N100" s="14"/>
      <c r="O100" s="14"/>
      <c r="P100" s="14"/>
      <c r="Q100" s="14"/>
    </row>
    <row r="101" spans="2:17" x14ac:dyDescent="0.25">
      <c r="B101" s="64"/>
      <c r="C101" s="61"/>
      <c r="D101" s="11" t="s">
        <v>22</v>
      </c>
      <c r="E101" s="17">
        <f>K99*22%/3</f>
        <v>365933.33333333343</v>
      </c>
      <c r="F101" s="17">
        <f>K102*22%/3</f>
        <v>336094</v>
      </c>
      <c r="G101" s="17"/>
      <c r="H101" s="77"/>
      <c r="I101" s="13"/>
      <c r="J101" s="58"/>
      <c r="K101" s="16" t="s">
        <v>41</v>
      </c>
      <c r="L101" s="71"/>
      <c r="M101" s="71"/>
      <c r="N101" s="14"/>
      <c r="O101" s="14"/>
      <c r="P101" s="14"/>
      <c r="Q101" s="14"/>
    </row>
    <row r="102" spans="2:17" x14ac:dyDescent="0.25">
      <c r="B102" s="64"/>
      <c r="C102" s="61"/>
      <c r="D102" s="11" t="s">
        <v>23</v>
      </c>
      <c r="E102" s="17">
        <f>K99*22%/3</f>
        <v>365933.33333333343</v>
      </c>
      <c r="F102" s="17">
        <f>K102*22%/3</f>
        <v>336094</v>
      </c>
      <c r="G102" s="17"/>
      <c r="H102" s="77"/>
      <c r="I102" s="13"/>
      <c r="J102" s="58"/>
      <c r="K102" s="19">
        <v>4583100</v>
      </c>
      <c r="L102" s="71"/>
      <c r="M102" s="71"/>
      <c r="N102" s="14"/>
      <c r="O102" s="14"/>
      <c r="P102" s="14"/>
      <c r="Q102" s="14"/>
    </row>
    <row r="103" spans="2:17" x14ac:dyDescent="0.25">
      <c r="B103" s="64"/>
      <c r="C103" s="61"/>
      <c r="D103" s="11" t="s">
        <v>24</v>
      </c>
      <c r="E103" s="17">
        <f>K99*22%/3</f>
        <v>365933.33333333343</v>
      </c>
      <c r="F103" s="17">
        <f>K102*22%/3</f>
        <v>336094</v>
      </c>
      <c r="G103" s="17"/>
      <c r="H103" s="77"/>
      <c r="I103" s="13"/>
      <c r="J103" s="58"/>
      <c r="K103" s="16"/>
      <c r="L103" s="71"/>
      <c r="M103" s="71"/>
      <c r="N103" s="14"/>
      <c r="O103" s="14"/>
      <c r="P103" s="14"/>
      <c r="Q103" s="14"/>
    </row>
    <row r="104" spans="2:17" x14ac:dyDescent="0.25">
      <c r="B104" s="64"/>
      <c r="C104" s="61"/>
      <c r="D104" s="11" t="s">
        <v>25</v>
      </c>
      <c r="E104" s="17">
        <f>K99*25%/3</f>
        <v>415833.33333333343</v>
      </c>
      <c r="F104" s="17">
        <f>K102*25%/3</f>
        <v>381925</v>
      </c>
      <c r="G104" s="17">
        <f t="shared" si="4"/>
        <v>5555.5555555555557</v>
      </c>
      <c r="H104" s="77"/>
      <c r="I104" s="13"/>
      <c r="J104" s="58"/>
      <c r="K104" s="16" t="s">
        <v>42</v>
      </c>
      <c r="L104" s="71"/>
      <c r="M104" s="71"/>
      <c r="N104" s="14"/>
      <c r="O104" s="14"/>
      <c r="P104" s="14"/>
      <c r="Q104" s="14"/>
    </row>
    <row r="105" spans="2:17" x14ac:dyDescent="0.25">
      <c r="B105" s="64"/>
      <c r="C105" s="61"/>
      <c r="D105" s="11" t="s">
        <v>26</v>
      </c>
      <c r="E105" s="17">
        <f>K99*25%/3</f>
        <v>415833.33333333343</v>
      </c>
      <c r="F105" s="17">
        <f>K102*25%/3</f>
        <v>381925</v>
      </c>
      <c r="G105" s="17">
        <f t="shared" si="4"/>
        <v>5555.5555555555557</v>
      </c>
      <c r="H105" s="77"/>
      <c r="I105" s="13"/>
      <c r="J105" s="58"/>
      <c r="K105" s="19">
        <v>50000</v>
      </c>
      <c r="L105" s="71"/>
      <c r="M105" s="71"/>
      <c r="N105" s="14"/>
      <c r="O105" s="14"/>
      <c r="P105" s="14"/>
      <c r="Q105" s="14"/>
    </row>
    <row r="106" spans="2:17" x14ac:dyDescent="0.25">
      <c r="B106" s="64"/>
      <c r="C106" s="61"/>
      <c r="D106" s="11" t="s">
        <v>27</v>
      </c>
      <c r="E106" s="17">
        <f>K99*25%/3</f>
        <v>415833.33333333343</v>
      </c>
      <c r="F106" s="17">
        <f>K102*25%/3</f>
        <v>381925</v>
      </c>
      <c r="G106" s="17">
        <f t="shared" si="4"/>
        <v>5555.5555555555557</v>
      </c>
      <c r="H106" s="77"/>
      <c r="I106" s="13"/>
      <c r="J106" s="58"/>
      <c r="K106" s="14"/>
      <c r="L106" s="71"/>
      <c r="M106" s="71"/>
      <c r="N106" s="14"/>
      <c r="O106" s="14"/>
      <c r="P106" s="14"/>
      <c r="Q106" s="14"/>
    </row>
    <row r="107" spans="2:17" x14ac:dyDescent="0.25">
      <c r="B107" s="64"/>
      <c r="C107" s="61"/>
      <c r="D107" s="11" t="s">
        <v>28</v>
      </c>
      <c r="E107" s="17">
        <f>K99*28%/3</f>
        <v>465733.33333333349</v>
      </c>
      <c r="F107" s="17">
        <f>K102*28%/3</f>
        <v>427756.00000000006</v>
      </c>
      <c r="G107" s="17">
        <f t="shared" si="4"/>
        <v>5555.5555555555557</v>
      </c>
      <c r="H107" s="77"/>
      <c r="I107" s="13"/>
      <c r="J107" s="58"/>
      <c r="K107" s="14"/>
      <c r="L107" s="71"/>
      <c r="M107" s="71"/>
      <c r="N107" s="14"/>
      <c r="O107" s="14"/>
      <c r="P107" s="14"/>
      <c r="Q107" s="14"/>
    </row>
    <row r="108" spans="2:17" x14ac:dyDescent="0.25">
      <c r="B108" s="64"/>
      <c r="C108" s="61"/>
      <c r="D108" s="11" t="s">
        <v>29</v>
      </c>
      <c r="E108" s="17">
        <f>K99*28%/3</f>
        <v>465733.33333333349</v>
      </c>
      <c r="F108" s="17">
        <f>K102*28%/3</f>
        <v>427756.00000000006</v>
      </c>
      <c r="G108" s="17">
        <f t="shared" si="4"/>
        <v>5555.5555555555557</v>
      </c>
      <c r="H108" s="77"/>
      <c r="I108" s="13"/>
      <c r="J108" s="58"/>
      <c r="K108" s="14"/>
      <c r="L108" s="71"/>
      <c r="M108" s="71"/>
      <c r="N108" s="14"/>
      <c r="O108" s="14"/>
      <c r="P108" s="14"/>
      <c r="Q108" s="14"/>
    </row>
    <row r="109" spans="2:17" x14ac:dyDescent="0.25">
      <c r="B109" s="65"/>
      <c r="C109" s="62"/>
      <c r="D109" s="11" t="s">
        <v>30</v>
      </c>
      <c r="E109" s="17">
        <f>K99*28%/3</f>
        <v>465733.33333333349</v>
      </c>
      <c r="F109" s="17">
        <f>K102*28%/3</f>
        <v>427756.00000000006</v>
      </c>
      <c r="G109" s="17">
        <f t="shared" si="4"/>
        <v>5555.5555555555557</v>
      </c>
      <c r="H109" s="78"/>
      <c r="I109" s="13"/>
      <c r="J109" s="59"/>
      <c r="K109" s="14"/>
      <c r="L109" s="72"/>
      <c r="M109" s="72"/>
      <c r="N109" s="14"/>
      <c r="O109" s="14"/>
      <c r="P109" s="14"/>
      <c r="Q109" s="14"/>
    </row>
    <row r="111" spans="2:17" hidden="1" x14ac:dyDescent="0.25">
      <c r="B111" s="3" t="s">
        <v>31</v>
      </c>
    </row>
    <row r="112" spans="2:17" hidden="1" x14ac:dyDescent="0.25">
      <c r="B112" s="3" t="s">
        <v>32</v>
      </c>
    </row>
    <row r="113" spans="2:17" hidden="1" x14ac:dyDescent="0.25">
      <c r="B113" s="3" t="s">
        <v>33</v>
      </c>
    </row>
    <row r="114" spans="2:17" hidden="1" x14ac:dyDescent="0.25">
      <c r="B114" s="3" t="s">
        <v>34</v>
      </c>
    </row>
    <row r="116" spans="2:17" ht="49.8" customHeight="1" x14ac:dyDescent="0.25">
      <c r="B116" s="56" t="s">
        <v>59</v>
      </c>
      <c r="C116" s="56"/>
      <c r="D116" s="56"/>
      <c r="E116" s="56"/>
      <c r="F116" s="56"/>
      <c r="G116" s="56"/>
      <c r="H116" s="56"/>
      <c r="I116" s="56"/>
      <c r="J116" s="56"/>
      <c r="K116" s="56"/>
      <c r="L116" s="56"/>
      <c r="M116" s="56"/>
      <c r="N116" s="56"/>
      <c r="O116" s="56"/>
      <c r="P116" s="56"/>
      <c r="Q116" s="56"/>
    </row>
  </sheetData>
  <mergeCells count="76">
    <mergeCell ref="B6:C6"/>
    <mergeCell ref="B8:B9"/>
    <mergeCell ref="C8:C9"/>
    <mergeCell ref="D8:D9"/>
    <mergeCell ref="E8:G8"/>
    <mergeCell ref="M8:O8"/>
    <mergeCell ref="P8:P9"/>
    <mergeCell ref="Q8:Q9"/>
    <mergeCell ref="B10:B21"/>
    <mergeCell ref="C10:C21"/>
    <mergeCell ref="H10:H21"/>
    <mergeCell ref="J10:J21"/>
    <mergeCell ref="L10:L21"/>
    <mergeCell ref="M10:M21"/>
    <mergeCell ref="H8:L8"/>
    <mergeCell ref="B28:C28"/>
    <mergeCell ref="B30:B31"/>
    <mergeCell ref="C30:C31"/>
    <mergeCell ref="D30:D31"/>
    <mergeCell ref="E30:G30"/>
    <mergeCell ref="M30:O30"/>
    <mergeCell ref="P30:P31"/>
    <mergeCell ref="Q30:Q31"/>
    <mergeCell ref="B32:B43"/>
    <mergeCell ref="C32:C43"/>
    <mergeCell ref="H32:H43"/>
    <mergeCell ref="J32:J43"/>
    <mergeCell ref="L32:L43"/>
    <mergeCell ref="M32:M43"/>
    <mergeCell ref="H30:L30"/>
    <mergeCell ref="B50:C50"/>
    <mergeCell ref="B52:B53"/>
    <mergeCell ref="C52:C53"/>
    <mergeCell ref="D52:D53"/>
    <mergeCell ref="E52:G52"/>
    <mergeCell ref="M52:O52"/>
    <mergeCell ref="P52:P53"/>
    <mergeCell ref="Q52:Q53"/>
    <mergeCell ref="B54:B65"/>
    <mergeCell ref="C54:C65"/>
    <mergeCell ref="H54:H65"/>
    <mergeCell ref="J54:J65"/>
    <mergeCell ref="L54:L65"/>
    <mergeCell ref="M54:M65"/>
    <mergeCell ref="H52:L52"/>
    <mergeCell ref="B72:C72"/>
    <mergeCell ref="B74:B75"/>
    <mergeCell ref="C74:C75"/>
    <mergeCell ref="D74:D75"/>
    <mergeCell ref="E74:G74"/>
    <mergeCell ref="M74:O74"/>
    <mergeCell ref="P74:P75"/>
    <mergeCell ref="Q74:Q75"/>
    <mergeCell ref="B76:B87"/>
    <mergeCell ref="C76:C87"/>
    <mergeCell ref="H76:H87"/>
    <mergeCell ref="J76:J87"/>
    <mergeCell ref="L76:L87"/>
    <mergeCell ref="M76:M87"/>
    <mergeCell ref="H74:L74"/>
    <mergeCell ref="B94:C94"/>
    <mergeCell ref="B96:B97"/>
    <mergeCell ref="C96:C97"/>
    <mergeCell ref="D96:D97"/>
    <mergeCell ref="E96:G96"/>
    <mergeCell ref="B116:Q116"/>
    <mergeCell ref="M96:O96"/>
    <mergeCell ref="P96:P97"/>
    <mergeCell ref="Q96:Q97"/>
    <mergeCell ref="B98:B109"/>
    <mergeCell ref="C98:C109"/>
    <mergeCell ref="H98:H109"/>
    <mergeCell ref="J98:J109"/>
    <mergeCell ref="L98:L109"/>
    <mergeCell ref="M98:M109"/>
    <mergeCell ref="H96:L9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F16 BSL 3</vt:lpstr>
      <vt:lpstr>F16 BSL 4-5</vt:lpstr>
      <vt:lpstr>F16 CSTPS 3-7</vt:lpstr>
      <vt:lpstr>F16 CSTPS 8-9</vt:lpstr>
      <vt:lpstr>F16 Kpkd 1-4</vt:lpstr>
      <vt:lpstr>F16 Kpkd 5</vt:lpstr>
      <vt:lpstr>F16 Koradi 6</vt:lpstr>
      <vt:lpstr>F16 Koradi 8,9,10</vt:lpstr>
      <vt:lpstr>F16 Nashik 3-5</vt:lpstr>
      <vt:lpstr>F16 Parli 6,7</vt:lpstr>
      <vt:lpstr>F16 Paras 3,4</vt:lpstr>
      <vt:lpstr>F16 BSL 6</vt:lpstr>
      <vt:lpstr>F16 Parli 8</vt:lpstr>
      <vt:lpstr>F16 Uran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MercadosEMI</dc:creator>
  <cp:lastModifiedBy>MercadosEMI</cp:lastModifiedBy>
  <cp:lastPrinted>2024-10-28T16:21:58Z</cp:lastPrinted>
  <dcterms:created xsi:type="dcterms:W3CDTF">2024-10-26T17:51:54Z</dcterms:created>
  <dcterms:modified xsi:type="dcterms:W3CDTF">2024-10-29T12:49:37Z</dcterms:modified>
</cp:coreProperties>
</file>